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 tabRatio="555"/>
  </bookViews>
  <sheets>
    <sheet name="Таблица №3  (2)" sheetId="2" r:id="rId1"/>
  </sheets>
  <definedNames>
    <definedName name="_xlnm.Print_Titles" localSheetId="0">'Таблица №3  (2)'!$4:$5</definedName>
    <definedName name="_xlnm.Print_Area" localSheetId="0">'Таблица №3  (2)'!$A$1:$J$48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H32" i="2"/>
  <c r="H29" i="2"/>
  <c r="H27" i="2"/>
  <c r="H22" i="2"/>
  <c r="H20" i="2"/>
  <c r="H16" i="2"/>
  <c r="H11" i="2"/>
  <c r="H9" i="2"/>
  <c r="H7" i="2"/>
  <c r="H6" i="2" l="1"/>
  <c r="G20" i="2"/>
  <c r="F32" i="2"/>
  <c r="F29" i="2"/>
  <c r="F27" i="2"/>
  <c r="F22" i="2"/>
  <c r="F20" i="2"/>
  <c r="F16" i="2"/>
  <c r="F11" i="2"/>
  <c r="F9" i="2"/>
  <c r="F7" i="2"/>
  <c r="F6" i="2" s="1"/>
  <c r="E39" i="2"/>
  <c r="E38" i="2" s="1"/>
  <c r="E32" i="2"/>
  <c r="E29" i="2"/>
  <c r="E27" i="2"/>
  <c r="E22" i="2"/>
  <c r="E20" i="2"/>
  <c r="E16" i="2"/>
  <c r="E11" i="2"/>
  <c r="E6" i="2" s="1"/>
  <c r="E9" i="2"/>
  <c r="E7" i="2"/>
  <c r="D39" i="2"/>
  <c r="D38" i="2" s="1"/>
  <c r="D32" i="2"/>
  <c r="D29" i="2"/>
  <c r="D27" i="2"/>
  <c r="D22" i="2"/>
  <c r="D20" i="2"/>
  <c r="D16" i="2"/>
  <c r="D11" i="2"/>
  <c r="D9" i="2"/>
  <c r="D7" i="2"/>
  <c r="D6" i="2" s="1"/>
  <c r="D48" i="2" s="1"/>
  <c r="C20" i="2"/>
  <c r="G22" i="2"/>
  <c r="I22" i="2"/>
  <c r="C22" i="2"/>
  <c r="E48" i="2" l="1"/>
  <c r="C16" i="2"/>
  <c r="C11" i="2"/>
  <c r="C9" i="2"/>
  <c r="C7" i="2"/>
  <c r="G7" i="2"/>
  <c r="I39" i="2" l="1"/>
  <c r="I38" i="2" s="1"/>
  <c r="I32" i="2"/>
  <c r="I29" i="2"/>
  <c r="I27" i="2"/>
  <c r="I16" i="2"/>
  <c r="I11" i="2"/>
  <c r="I9" i="2"/>
  <c r="I7" i="2"/>
  <c r="H39" i="2"/>
  <c r="H38" i="2" s="1"/>
  <c r="G9" i="2"/>
  <c r="G11" i="2"/>
  <c r="G16" i="2"/>
  <c r="G27" i="2"/>
  <c r="G29" i="2"/>
  <c r="G32" i="2"/>
  <c r="G39" i="2"/>
  <c r="G38" i="2" s="1"/>
  <c r="I6" i="2" l="1"/>
  <c r="G6" i="2"/>
  <c r="G48" i="2" s="1"/>
  <c r="F39" i="2" l="1"/>
  <c r="F38" i="2" s="1"/>
  <c r="C32" i="2" l="1"/>
  <c r="C29" i="2"/>
  <c r="C27" i="2"/>
  <c r="C39" i="2"/>
  <c r="C38" i="2" s="1"/>
  <c r="I48" i="2" l="1"/>
  <c r="C6" i="2"/>
  <c r="C48" i="2" s="1"/>
  <c r="J8" i="2" l="1"/>
  <c r="J10" i="2"/>
  <c r="J12" i="2"/>
  <c r="J14" i="2"/>
  <c r="J15" i="2"/>
  <c r="J17" i="2"/>
  <c r="J18" i="2"/>
  <c r="J19" i="2"/>
  <c r="J23" i="2"/>
  <c r="J24" i="2"/>
  <c r="J25" i="2"/>
  <c r="J26" i="2"/>
  <c r="J28" i="2"/>
  <c r="J30" i="2"/>
  <c r="J31" i="2"/>
  <c r="J33" i="2"/>
  <c r="J34" i="2"/>
  <c r="J35" i="2"/>
  <c r="J36" i="2"/>
  <c r="J37" i="2"/>
  <c r="J40" i="2"/>
  <c r="J41" i="2"/>
  <c r="J42" i="2"/>
  <c r="J38" i="2"/>
  <c r="J32" i="2"/>
  <c r="J29" i="2"/>
  <c r="J27" i="2"/>
  <c r="J22" i="2"/>
  <c r="J16" i="2"/>
  <c r="J11" i="2"/>
  <c r="J9" i="2"/>
  <c r="J7" i="2"/>
  <c r="F48" i="2"/>
  <c r="H48" i="2"/>
  <c r="J39" i="2" l="1"/>
  <c r="J20" i="2"/>
  <c r="J48" i="2" l="1"/>
  <c r="J6" i="2"/>
</calcChain>
</file>

<file path=xl/sharedStrings.xml><?xml version="1.0" encoding="utf-8"?>
<sst xmlns="http://schemas.openxmlformats.org/spreadsheetml/2006/main" count="104" uniqueCount="98">
  <si>
    <t>Наименование показателей</t>
  </si>
  <si>
    <t>Налог на доходы физических лиц</t>
  </si>
  <si>
    <t>Налог, взимаемый в связи с применением упрощенной системы налогообложения</t>
  </si>
  <si>
    <t>Плата за негативное воздействие на окружающую среду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</si>
  <si>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</si>
  <si>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</si>
  <si>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</si>
  <si>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</si>
  <si>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</si>
  <si>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</si>
  <si>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</si>
  <si>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Код бюджетной классификации</t>
  </si>
  <si>
    <t xml:space="preserve"> НАЛОГОВЫЕ ДОХОДЫ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</si>
  <si>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</si>
  <si>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</si>
  <si>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</si>
  <si>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</si>
  <si>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</si>
  <si>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1 00 00000 00 0000 000</t>
  </si>
  <si>
    <t>1 01 00000 00 0000 000</t>
  </si>
  <si>
    <t>1 03 00000 00 0000 000</t>
  </si>
  <si>
    <t>1 05 00000 00 0000 000</t>
  </si>
  <si>
    <t>1 06 00000 00 0000 000</t>
  </si>
  <si>
    <t>1 03 02000 01 0000 110</t>
  </si>
  <si>
    <t>1 05 01000 00 0000 110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</si>
  <si>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</si>
  <si>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</si>
  <si>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</si>
  <si>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</si>
  <si>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</si>
  <si>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</si>
  <si>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</si>
  <si>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 от сдачи в аренду имущества, находящегося в оперативном управлении органов государственной власти субъектов РФ,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</si>
  <si>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</si>
  <si>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Доходы в виде прибыли, приходящейся на долю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</si>
  <si>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1 12 00000 00 0000 000</t>
  </si>
  <si>
    <t>ПЛАТЕЖИ ПРИ ПОЛЬЗОВАНИИ ПРИРОДНЫМИ РЕСУРСАМИ</t>
  </si>
  <si>
    <t>1 12 01000 01 0000 120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</si>
  <si>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</si>
  <si>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</si>
  <si>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</si>
  <si>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</si>
  <si>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</si>
  <si>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 xml:space="preserve">1 14 02000 00 0000 000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</si>
  <si>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</si>
  <si>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1 14 06000 00 0000 430 </t>
  </si>
  <si>
    <t xml:space="preserve">Доходы от продажи земельных участков, находящихся в государственной и муниципальной собственности </t>
  </si>
  <si>
    <t>1 16 00000 00 0000 000</t>
  </si>
  <si>
    <t>1 17 00000 00 0000 000</t>
  </si>
  <si>
    <t>ШТРАФЫ, САНКЦИИ, ВОЗМЕЩЕНИЕ УЩЕРБА</t>
  </si>
  <si>
    <t>ПРОЧИЕ НЕНАЛОГОВЫЕ ДОХОДЫ</t>
  </si>
  <si>
    <t>ГОСУДАРСТВЕННАЯ ПОШЛИНА</t>
  </si>
  <si>
    <t>БЕЗВОЗМЕЗДНЫЕ ПОСТУПЛЕНИЯ</t>
  </si>
  <si>
    <t>ВСЕГО ДОХОДОВ</t>
  </si>
  <si>
    <t>1 01 02000 01 0000 110</t>
  </si>
  <si>
    <t>2 00 00000 00 0000 000</t>
  </si>
  <si>
    <t>2 02 00000 00 0000 000</t>
  </si>
  <si>
    <t>2 07 00000 00 0000 000</t>
  </si>
  <si>
    <t>2 02 10000 00 0000 150</t>
  </si>
  <si>
    <t>2 02 20000 00 0000 150</t>
  </si>
  <si>
    <t>2 02 30000 00 0000 150</t>
  </si>
  <si>
    <t>2 02 40000 00 0000 150</t>
  </si>
  <si>
    <t>1 13 01000 00 0000 000</t>
  </si>
  <si>
    <t>1 11 05030 00 0000 120</t>
  </si>
  <si>
    <t xml:space="preserve"> 1 13 02000 00 0000 130</t>
  </si>
  <si>
    <t>Доходы от компенсации затрат государства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</si>
  <si>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</si>
  <si>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</si>
  <si>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-</t>
  </si>
  <si>
    <t>тыс.рублей</t>
  </si>
  <si>
    <t>Безвозмездные поступления от негосударственных организаций</t>
  </si>
  <si>
    <t>2 18 00000 00 0000 150</t>
  </si>
  <si>
    <t>2 19 00000 00 0000 150</t>
  </si>
  <si>
    <t>1 05 02000 02 0000 110</t>
  </si>
  <si>
    <t>Единый налог на вмененный доход для отдельных видов деятельности</t>
  </si>
  <si>
    <t xml:space="preserve"> 1 05 03000 01 0000 110</t>
  </si>
  <si>
    <t>Единый сельскохозяйственный налог</t>
  </si>
  <si>
    <t xml:space="preserve"> 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</si>
  <si>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</si>
  <si>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</si>
  <si>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</si>
  <si>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 xml:space="preserve"> 1 06 06000 00 0000 110</t>
  </si>
  <si>
    <t>Земельный налог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</si>
  <si>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</si>
  <si>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</si>
  <si>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</si>
  <si>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</si>
  <si>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БЕЗВОЗМЕЗДНЫЕ ПОСТУПЛЕНИЯ ОТ ДРУГИХ БЮДЖЕТОВ БЮДЖЕТНОЙ СИСТЕМЫ РОССИЙСКОЙ ФЕДЕРАЦИИ</t>
  </si>
  <si>
    <t>2 04 00000 00 0000 000</t>
  </si>
  <si>
    <t>Сведения об исполнении доходов бюджета Алексеевского городского округа за    2023 год в сравнении с запланированными значениями</t>
  </si>
  <si>
    <t>Утвержденные бюджетные назначения на 2023 год (о внесении изменений в решение о бюджете, №2 от 22.08.2023г.)</t>
  </si>
  <si>
    <t>Утвержденные бюджетные назначения на 2023 год (о внесении изменений в решение о бюджете, №2 от 27.04.2023г.)</t>
  </si>
  <si>
    <t>Фактически исполнено по состоянию на 01.01.2024г.</t>
  </si>
  <si>
    <t>% исполнение годового плана по состоянию на 01.01.2024г.</t>
  </si>
  <si>
    <t>Утвержденные бюджетные назначения на 2023 год (о внесении изменений в решение о бюджете, 3 от 27.12.2023г.)</t>
  </si>
  <si>
    <t>Утвержденные бюджетные назначения на 2023 год решение  о бюджете №2 от 23.12.2022г.)</t>
  </si>
  <si>
    <t>Утвержденные бюджетные назначения на 2023 год (о внесении изменений в решение о бюджете, №10 от 31.01.2023г.)</t>
  </si>
  <si>
    <t>Утвержденные бюджетные назначения на 2023 год (о внесении изменений в решение о бюджете, №2 от 28.03.2023г.)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</si>
</sst>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43">
    <xf numFmtId="0" fontId="0" fillId="0" borderId="0" xfId="0"/>
    <xf numFmtId="0" fontId="4" fillId="0" borderId="1" xfId="1" applyFont="1" applyBorder="1" applyAlignment="1" applyProtection="1">
      <alignment horizontal="center" vertical="center" wrapText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</xf>
    <xf numFmtId="0" fontId="3" fillId="4" borderId="2" xfId="1" applyFont="1" applyFill="1" applyBorder="1" applyAlignment="1" applyProtection="1">
      <alignment horizontal="left" vertical="center" wrapText="1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3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vertical="center" wrapText="1"/>
      <protection locked="0"/>
    </xf>
    <xf numFmtId="0" fontId="3" fillId="2" borderId="3" xfId="1" applyFont="1" applyFill="1" applyBorder="1" applyAlignment="1" applyProtection="1">
      <alignment horizontal="left" vertical="center" wrapText="1"/>
      <protection locked="0"/>
    </xf>
    <xf numFmtId="0" fontId="3" fillId="0" borderId="3" xfId="1" applyFont="1" applyBorder="1" applyAlignment="1" applyProtection="1">
      <alignment horizontal="left" vertical="center" wrapText="1"/>
      <protection locked="0"/>
    </xf>
    <xf numFmtId="0" fontId="3" fillId="4" borderId="0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7" fillId="0" borderId="4" xfId="2" applyNumberFormat="1" applyFont="1" applyFill="1" applyBorder="1" applyAlignment="1">
      <alignment horizontal="left" vertical="center" wrapText="1" readingOrder="1"/>
    </xf>
    <xf numFmtId="1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3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left" vertical="center" wrapText="1"/>
      <protection locked="0"/>
    </xf>
    <xf numFmtId="0" fontId="10" fillId="0" borderId="5" xfId="2" applyNumberFormat="1" applyFont="1" applyFill="1" applyBorder="1" applyAlignment="1">
      <alignment horizontal="left" vertical="center" wrapText="1" readingOrder="1"/>
    </xf>
    <xf numFmtId="0" fontId="10" fillId="0" borderId="4" xfId="2" applyNumberFormat="1" applyFont="1" applyFill="1" applyBorder="1" applyAlignment="1">
      <alignment horizontal="left" vertical="center" wrapText="1" readingOrder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7" fillId="3" borderId="6" xfId="2" applyNumberFormat="1" applyFont="1" applyFill="1" applyBorder="1" applyAlignment="1">
      <alignment horizontal="center" vertical="center" wrapText="1"/>
    </xf>
    <xf numFmtId="0" fontId="7" fillId="3" borderId="7" xfId="2" applyNumberFormat="1" applyFont="1" applyFill="1" applyBorder="1" applyAlignment="1">
      <alignment horizontal="center" vertical="center" wrapText="1"/>
    </xf>
  </cellXfs>
  <cellStyles count="4">
    <cellStyle name="Normal" xfId="2"/>
    <cellStyle name="Обычный" xfId="0" builtinId="0"/>
    <cellStyle name="Обычный_Исполнение 9 месяцев доходы" xfId="3"/>
    <cellStyle name="Обычный_ПРАВИТЕЛЬСТВО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J48"/>
  <sheetViews>
    <sheetView tabSelected="1" view="pageBreakPreview" zoomScaleNormal="90" zoomScaleSheetLayoutView="100" workbookViewId="0">
      <pane xSplit="2" ySplit="4" topLeftCell="C41" activePane="bottomRight" state="frozen"/>
      <selection activeCell="J11" sqref="J11"/>
      <selection pane="topRight" activeCell="J11" sqref="J11"/>
      <selection pane="bottomLeft" activeCell="J11" sqref="J11"/>
      <selection pane="bottomRight" activeCell="J44" sqref="J44"/>
    </sheetView>
  </sheetViews>
  <sheetFormatPr defaultColWidth="9.140625" defaultRowHeight="16.5" x14ac:dyDescent="0.2"/>
  <cols>
    <col min="1" max="1" width="23.42578125" style="31" customWidth="1"/>
    <col min="2" max="2" width="34" style="31" customWidth="1"/>
    <col min="3" max="3" width="15.5703125" style="10" customWidth="1"/>
    <col min="4" max="4" width="17.140625" style="10" customWidth="1"/>
    <col min="5" max="5" width="17" style="10" customWidth="1"/>
    <col min="6" max="6" width="17.42578125" style="10" customWidth="1"/>
    <col min="7" max="7" width="18.5703125" style="10" customWidth="1"/>
    <col min="8" max="8" width="17.42578125" style="10" customWidth="1"/>
    <col min="9" max="9" width="14.140625" style="10" customWidth="1"/>
    <col min="10" max="10" width="14" style="31" customWidth="1"/>
    <col min="11" max="11" width="11.7109375" style="31" bestFit="1" customWidth="1"/>
    <col min="12" max="12" width="9.5703125" style="31" bestFit="1" customWidth="1"/>
    <col min="13" max="13" width="16.7109375" style="31" customWidth="1"/>
    <col min="14" max="16384" width="9.140625" style="31"/>
  </cols>
  <sheetData>
    <row r="2" spans="1:10" x14ac:dyDescent="0.2">
      <c r="A2" s="40" t="s">
        <v>89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">
      <c r="J3" s="31" t="s">
        <v>69</v>
      </c>
    </row>
    <row r="4" spans="1:10" ht="141.75" x14ac:dyDescent="0.2">
      <c r="A4" s="38" t="s">
        <v>11</v>
      </c>
      <c r="B4" s="28" t="s">
        <v>0</v>
      </c>
      <c r="C4" s="29" t="s">
        <v>95</v>
      </c>
      <c r="D4" s="29" t="s">
        <v>96</v>
      </c>
      <c r="E4" s="29" t="s">
        <v>97</v>
      </c>
      <c r="F4" s="29" t="s">
        <v>91</v>
      </c>
      <c r="G4" s="29" t="s">
        <v>90</v>
      </c>
      <c r="H4" s="29" t="s">
        <v>94</v>
      </c>
      <c r="I4" s="29" t="s">
        <v>92</v>
      </c>
      <c r="J4" s="27" t="s">
        <v>93</v>
      </c>
    </row>
    <row r="5" spans="1:10" x14ac:dyDescent="0.2">
      <c r="A5" s="1">
        <v>1</v>
      </c>
      <c r="B5" s="3">
        <v>2</v>
      </c>
      <c r="C5" s="26">
        <v>3</v>
      </c>
      <c r="D5" s="26"/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</row>
    <row r="6" spans="1:10" ht="31.5" x14ac:dyDescent="0.2">
      <c r="A6" s="19" t="s">
        <v>18</v>
      </c>
      <c r="B6" s="9" t="s">
        <v>12</v>
      </c>
      <c r="C6" s="30">
        <f t="shared" ref="C6:I6" si="0">C7+C9+C11+C16+C19+C20+C27+C29+C32+C36+C37</f>
        <v>973917</v>
      </c>
      <c r="D6" s="30">
        <f t="shared" si="0"/>
        <v>973917</v>
      </c>
      <c r="E6" s="30">
        <f t="shared" si="0"/>
        <v>987417</v>
      </c>
      <c r="F6" s="30">
        <f t="shared" si="0"/>
        <v>973917</v>
      </c>
      <c r="G6" s="30">
        <f t="shared" si="0"/>
        <v>1001917</v>
      </c>
      <c r="H6" s="30">
        <f t="shared" si="0"/>
        <v>1001917</v>
      </c>
      <c r="I6" s="30">
        <f t="shared" si="0"/>
        <v>1081435.2000000004</v>
      </c>
      <c r="J6" s="30">
        <f>I6/E6*100</f>
        <v>109.52163067883178</v>
      </c>
    </row>
    <row r="7" spans="1:10" ht="31.5" x14ac:dyDescent="0.2">
      <c r="A7" s="19" t="s">
        <v>19</v>
      </c>
      <c r="B7" s="9" t="s">
        <v>13</v>
      </c>
      <c r="C7" s="11">
        <f t="shared" ref="C7:I7" si="1">C8</f>
        <v>727482</v>
      </c>
      <c r="D7" s="11">
        <f t="shared" si="1"/>
        <v>727482</v>
      </c>
      <c r="E7" s="11">
        <f t="shared" si="1"/>
        <v>727482</v>
      </c>
      <c r="F7" s="11">
        <f t="shared" si="1"/>
        <v>727482</v>
      </c>
      <c r="G7" s="11">
        <f t="shared" si="1"/>
        <v>755482</v>
      </c>
      <c r="H7" s="11">
        <f t="shared" si="1"/>
        <v>755482</v>
      </c>
      <c r="I7" s="11">
        <f t="shared" si="1"/>
        <v>822504.3</v>
      </c>
      <c r="J7" s="11">
        <f t="shared" ref="J7:J48" si="2">I7/E7*100</f>
        <v>113.06180771483005</v>
      </c>
    </row>
    <row r="8" spans="1:10" x14ac:dyDescent="0.2">
      <c r="A8" s="1" t="s">
        <v>54</v>
      </c>
      <c r="B8" s="4" t="s">
        <v>1</v>
      </c>
      <c r="C8" s="12">
        <v>727482</v>
      </c>
      <c r="D8" s="12">
        <v>727482</v>
      </c>
      <c r="E8" s="12">
        <v>727482</v>
      </c>
      <c r="F8" s="12">
        <v>727482</v>
      </c>
      <c r="G8" s="12">
        <v>755482</v>
      </c>
      <c r="H8" s="12">
        <v>755482</v>
      </c>
      <c r="I8" s="12">
        <v>822504.3</v>
      </c>
      <c r="J8" s="12">
        <f t="shared" si="2"/>
        <v>113.06180771483005</v>
      </c>
    </row>
    <row r="9" spans="1:10" ht="63" x14ac:dyDescent="0.2">
      <c r="A9" s="19" t="s">
        <v>20</v>
      </c>
      <c r="B9" s="14" t="s">
        <v>14</v>
      </c>
      <c r="C9" s="11">
        <f t="shared" ref="C9:I9" si="3">C10</f>
        <v>33662</v>
      </c>
      <c r="D9" s="11">
        <f t="shared" si="3"/>
        <v>33662</v>
      </c>
      <c r="E9" s="11">
        <f t="shared" si="3"/>
        <v>33662</v>
      </c>
      <c r="F9" s="11">
        <f t="shared" si="3"/>
        <v>33662</v>
      </c>
      <c r="G9" s="11">
        <f t="shared" si="3"/>
        <v>33662</v>
      </c>
      <c r="H9" s="11">
        <f t="shared" si="3"/>
        <v>33662</v>
      </c>
      <c r="I9" s="11">
        <f t="shared" si="3"/>
        <v>39172.800000000003</v>
      </c>
      <c r="J9" s="11">
        <f t="shared" si="2"/>
        <v>116.37098211633297</v>
      </c>
    </row>
    <row r="10" spans="1:10" ht="47.25" x14ac:dyDescent="0.2">
      <c r="A10" s="1" t="s">
        <v>23</v>
      </c>
      <c r="B10" s="5" t="s">
        <v>15</v>
      </c>
      <c r="C10" s="12">
        <v>33662</v>
      </c>
      <c r="D10" s="12">
        <v>33662</v>
      </c>
      <c r="E10" s="12">
        <v>33662</v>
      </c>
      <c r="F10" s="12">
        <v>33662</v>
      </c>
      <c r="G10" s="12">
        <v>33662</v>
      </c>
      <c r="H10" s="12">
        <v>33662</v>
      </c>
      <c r="I10" s="12">
        <v>39172.800000000003</v>
      </c>
      <c r="J10" s="12">
        <f t="shared" si="2"/>
        <v>116.37098211633297</v>
      </c>
    </row>
    <row r="11" spans="1:10" ht="31.5" x14ac:dyDescent="0.2">
      <c r="A11" s="19" t="s">
        <v>21</v>
      </c>
      <c r="B11" s="15" t="s">
        <v>16</v>
      </c>
      <c r="C11" s="11">
        <f t="shared" ref="C11:I11" si="4">C12+C13+C14+C15</f>
        <v>30105</v>
      </c>
      <c r="D11" s="11">
        <f t="shared" ref="D11" si="5">D12+D13+D14+D15</f>
        <v>30105</v>
      </c>
      <c r="E11" s="11">
        <f t="shared" ref="E11:F11" si="6">E12+E13+E14+E15</f>
        <v>30105</v>
      </c>
      <c r="F11" s="11">
        <f t="shared" si="6"/>
        <v>30105</v>
      </c>
      <c r="G11" s="11">
        <f t="shared" si="4"/>
        <v>30105</v>
      </c>
      <c r="H11" s="11">
        <f t="shared" ref="H11" si="7">H12+H13+H14+H15</f>
        <v>21959</v>
      </c>
      <c r="I11" s="11">
        <f t="shared" si="4"/>
        <v>19528.099999999999</v>
      </c>
      <c r="J11" s="11">
        <f t="shared" si="2"/>
        <v>64.866633449593081</v>
      </c>
    </row>
    <row r="12" spans="1:10" ht="47.25" x14ac:dyDescent="0.2">
      <c r="A12" s="1" t="s">
        <v>24</v>
      </c>
      <c r="B12" s="6" t="s">
        <v>2</v>
      </c>
      <c r="C12" s="12">
        <v>6359</v>
      </c>
      <c r="D12" s="12">
        <v>6359</v>
      </c>
      <c r="E12" s="12">
        <v>6359</v>
      </c>
      <c r="F12" s="12">
        <v>6359</v>
      </c>
      <c r="G12" s="12">
        <v>6359</v>
      </c>
      <c r="H12" s="12">
        <v>6359</v>
      </c>
      <c r="I12" s="12">
        <v>6136.6</v>
      </c>
      <c r="J12" s="12">
        <f t="shared" si="2"/>
        <v>96.502594747601833</v>
      </c>
    </row>
    <row r="13" spans="1:10" ht="47.25" x14ac:dyDescent="0.2">
      <c r="A13" s="1" t="s">
        <v>73</v>
      </c>
      <c r="B13" s="6" t="s">
        <v>74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-298.10000000000002</v>
      </c>
      <c r="J13" s="12" t="s">
        <v>68</v>
      </c>
    </row>
    <row r="14" spans="1:10" ht="31.5" x14ac:dyDescent="0.2">
      <c r="A14" s="1" t="s">
        <v>75</v>
      </c>
      <c r="B14" s="6" t="s">
        <v>76</v>
      </c>
      <c r="C14" s="12">
        <v>3994</v>
      </c>
      <c r="D14" s="12">
        <v>3994</v>
      </c>
      <c r="E14" s="12">
        <v>3994</v>
      </c>
      <c r="F14" s="12">
        <v>3994</v>
      </c>
      <c r="G14" s="12">
        <v>3994</v>
      </c>
      <c r="H14" s="12">
        <v>5600</v>
      </c>
      <c r="I14" s="12">
        <v>5668.2</v>
      </c>
      <c r="J14" s="12">
        <f t="shared" si="2"/>
        <v>141.91787681522283</v>
      </c>
    </row>
    <row r="15" spans="1:10" ht="47.25" x14ac:dyDescent="0.2">
      <c r="A15" s="1" t="s">
        <v>77</v>
      </c>
      <c r="B15" s="6" t="s">
        <v>78</v>
      </c>
      <c r="C15" s="12">
        <v>19752</v>
      </c>
      <c r="D15" s="12">
        <v>19752</v>
      </c>
      <c r="E15" s="12">
        <v>19752</v>
      </c>
      <c r="F15" s="12">
        <v>19752</v>
      </c>
      <c r="G15" s="12">
        <v>19752</v>
      </c>
      <c r="H15" s="12">
        <v>10000</v>
      </c>
      <c r="I15" s="12">
        <v>8021.4</v>
      </c>
      <c r="J15" s="12">
        <f t="shared" si="2"/>
        <v>40.610571081409475</v>
      </c>
    </row>
    <row r="16" spans="1:10" ht="28.5" x14ac:dyDescent="0.2">
      <c r="A16" s="19" t="s">
        <v>22</v>
      </c>
      <c r="B16" s="16" t="s">
        <v>17</v>
      </c>
      <c r="C16" s="11">
        <f t="shared" ref="C16:I16" si="8">C17+C18</f>
        <v>113989</v>
      </c>
      <c r="D16" s="11">
        <f t="shared" ref="D16" si="9">D17+D18</f>
        <v>113989</v>
      </c>
      <c r="E16" s="11">
        <f t="shared" ref="E16:F16" si="10">E17+E18</f>
        <v>113989</v>
      </c>
      <c r="F16" s="11">
        <f t="shared" si="10"/>
        <v>113989</v>
      </c>
      <c r="G16" s="11">
        <f t="shared" si="8"/>
        <v>113989</v>
      </c>
      <c r="H16" s="11">
        <f t="shared" ref="H16" si="11">H17+H18</f>
        <v>113989</v>
      </c>
      <c r="I16" s="11">
        <f t="shared" si="8"/>
        <v>118051</v>
      </c>
      <c r="J16" s="11">
        <f t="shared" si="2"/>
        <v>103.5635017413961</v>
      </c>
    </row>
    <row r="17" spans="1:10" x14ac:dyDescent="0.2">
      <c r="A17" s="1" t="s">
        <v>79</v>
      </c>
      <c r="B17" s="7" t="s">
        <v>80</v>
      </c>
      <c r="C17" s="12">
        <v>38159</v>
      </c>
      <c r="D17" s="12">
        <v>38159</v>
      </c>
      <c r="E17" s="12">
        <v>38159</v>
      </c>
      <c r="F17" s="12">
        <v>38159</v>
      </c>
      <c r="G17" s="12">
        <v>38159</v>
      </c>
      <c r="H17" s="12">
        <v>38159</v>
      </c>
      <c r="I17" s="12">
        <v>44030</v>
      </c>
      <c r="J17" s="12">
        <f t="shared" si="2"/>
        <v>115.3856233129799</v>
      </c>
    </row>
    <row r="18" spans="1:10" x14ac:dyDescent="0.2">
      <c r="A18" s="1" t="s">
        <v>81</v>
      </c>
      <c r="B18" s="7" t="s">
        <v>82</v>
      </c>
      <c r="C18" s="12">
        <v>75830</v>
      </c>
      <c r="D18" s="12">
        <v>75830</v>
      </c>
      <c r="E18" s="12">
        <v>75830</v>
      </c>
      <c r="F18" s="12">
        <v>75830</v>
      </c>
      <c r="G18" s="12">
        <v>75830</v>
      </c>
      <c r="H18" s="12">
        <v>75830</v>
      </c>
      <c r="I18" s="12">
        <v>74021</v>
      </c>
      <c r="J18" s="12">
        <f t="shared" si="2"/>
        <v>97.614400632994858</v>
      </c>
    </row>
    <row r="19" spans="1:10" ht="31.5" x14ac:dyDescent="0.2">
      <c r="A19" s="19" t="s">
        <v>25</v>
      </c>
      <c r="B19" s="17" t="s">
        <v>51</v>
      </c>
      <c r="C19" s="11">
        <v>6572</v>
      </c>
      <c r="D19" s="11">
        <v>6572</v>
      </c>
      <c r="E19" s="11">
        <v>6572</v>
      </c>
      <c r="F19" s="11">
        <v>6572</v>
      </c>
      <c r="G19" s="11">
        <v>6572</v>
      </c>
      <c r="H19" s="11">
        <v>6572</v>
      </c>
      <c r="I19" s="11">
        <v>5421.8</v>
      </c>
      <c r="J19" s="11">
        <f t="shared" si="2"/>
        <v>82.498478393183206</v>
      </c>
    </row>
    <row r="20" spans="1:10" ht="63" x14ac:dyDescent="0.2">
      <c r="A20" s="19" t="s">
        <v>26</v>
      </c>
      <c r="B20" s="13" t="s">
        <v>27</v>
      </c>
      <c r="C20" s="11">
        <f>C21+C22+C26</f>
        <v>34514</v>
      </c>
      <c r="D20" s="11">
        <f>D21+D22+D26</f>
        <v>34514</v>
      </c>
      <c r="E20" s="11">
        <f>E21+E22+E26</f>
        <v>34514</v>
      </c>
      <c r="F20" s="11">
        <f>F21+F22+F26</f>
        <v>34514</v>
      </c>
      <c r="G20" s="11">
        <f>G21+G22+G26</f>
        <v>34514</v>
      </c>
      <c r="H20" s="11">
        <f>H21+H22+H26</f>
        <v>38514</v>
      </c>
      <c r="I20" s="11">
        <f>I22+I26</f>
        <v>40675.099999999991</v>
      </c>
      <c r="J20" s="11">
        <f t="shared" si="2"/>
        <v>117.85101697861735</v>
      </c>
    </row>
    <row r="21" spans="1:10" ht="141.75" x14ac:dyDescent="0.2">
      <c r="A21" s="1" t="s">
        <v>28</v>
      </c>
      <c r="B21" s="21" t="s">
        <v>34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 t="s">
        <v>68</v>
      </c>
    </row>
    <row r="22" spans="1:10" ht="157.5" x14ac:dyDescent="0.2">
      <c r="A22" s="1" t="s">
        <v>29</v>
      </c>
      <c r="B22" s="7" t="s">
        <v>30</v>
      </c>
      <c r="C22" s="12">
        <f>C23+C24+C25</f>
        <v>32774</v>
      </c>
      <c r="D22" s="12">
        <f>D23+D24+D25</f>
        <v>32774</v>
      </c>
      <c r="E22" s="12">
        <f>E23+E24+E25</f>
        <v>32774</v>
      </c>
      <c r="F22" s="12">
        <f>F23+F24+F25</f>
        <v>32774</v>
      </c>
      <c r="G22" s="12">
        <f t="shared" ref="G22:I22" si="12">G23+G24+G25</f>
        <v>32774</v>
      </c>
      <c r="H22" s="12">
        <f t="shared" ref="H22" si="13">H23+H24+H25</f>
        <v>36774</v>
      </c>
      <c r="I22" s="12">
        <f t="shared" si="12"/>
        <v>39273.899999999994</v>
      </c>
      <c r="J22" s="12">
        <f t="shared" si="2"/>
        <v>119.8324891682431</v>
      </c>
    </row>
    <row r="23" spans="1:10" ht="126" x14ac:dyDescent="0.2">
      <c r="A23" s="1" t="s">
        <v>83</v>
      </c>
      <c r="B23" s="7" t="s">
        <v>84</v>
      </c>
      <c r="C23" s="12">
        <v>17500</v>
      </c>
      <c r="D23" s="12">
        <v>17500</v>
      </c>
      <c r="E23" s="12">
        <v>17500</v>
      </c>
      <c r="F23" s="12">
        <v>17500</v>
      </c>
      <c r="G23" s="12">
        <v>17500</v>
      </c>
      <c r="H23" s="12">
        <v>22500</v>
      </c>
      <c r="I23" s="12">
        <v>24265.7</v>
      </c>
      <c r="J23" s="12">
        <f t="shared" si="2"/>
        <v>138.66114285714286</v>
      </c>
    </row>
    <row r="24" spans="1:10" ht="157.5" x14ac:dyDescent="0.2">
      <c r="A24" s="1" t="s">
        <v>31</v>
      </c>
      <c r="B24" s="7" t="s">
        <v>33</v>
      </c>
      <c r="C24" s="12">
        <v>12500</v>
      </c>
      <c r="D24" s="12">
        <v>12500</v>
      </c>
      <c r="E24" s="12">
        <v>12500</v>
      </c>
      <c r="F24" s="12">
        <v>12500</v>
      </c>
      <c r="G24" s="12">
        <v>12500</v>
      </c>
      <c r="H24" s="12">
        <v>11500</v>
      </c>
      <c r="I24" s="12">
        <v>12891.5</v>
      </c>
      <c r="J24" s="12">
        <f t="shared" si="2"/>
        <v>103.13200000000001</v>
      </c>
    </row>
    <row r="25" spans="1:10" ht="157.5" x14ac:dyDescent="0.2">
      <c r="A25" s="1" t="s">
        <v>63</v>
      </c>
      <c r="B25" s="8" t="s">
        <v>32</v>
      </c>
      <c r="C25" s="12">
        <v>2774</v>
      </c>
      <c r="D25" s="12">
        <v>2774</v>
      </c>
      <c r="E25" s="12">
        <v>2774</v>
      </c>
      <c r="F25" s="12">
        <v>2774</v>
      </c>
      <c r="G25" s="12">
        <v>2774</v>
      </c>
      <c r="H25" s="12">
        <v>2774</v>
      </c>
      <c r="I25" s="12">
        <v>2116.6999999999998</v>
      </c>
      <c r="J25" s="12">
        <f t="shared" si="2"/>
        <v>76.304974765681322</v>
      </c>
    </row>
    <row r="26" spans="1:10" ht="141.75" x14ac:dyDescent="0.2">
      <c r="A26" s="1" t="s">
        <v>67</v>
      </c>
      <c r="B26" s="8" t="s">
        <v>66</v>
      </c>
      <c r="C26" s="12">
        <v>1740</v>
      </c>
      <c r="D26" s="12">
        <v>1740</v>
      </c>
      <c r="E26" s="12">
        <v>1740</v>
      </c>
      <c r="F26" s="12">
        <v>1740</v>
      </c>
      <c r="G26" s="12">
        <v>1740</v>
      </c>
      <c r="H26" s="12">
        <v>1740</v>
      </c>
      <c r="I26" s="12">
        <v>1401.2</v>
      </c>
      <c r="J26" s="12">
        <f t="shared" si="2"/>
        <v>80.52873563218391</v>
      </c>
    </row>
    <row r="27" spans="1:10" ht="31.5" x14ac:dyDescent="0.2">
      <c r="A27" s="19" t="s">
        <v>35</v>
      </c>
      <c r="B27" s="17" t="s">
        <v>36</v>
      </c>
      <c r="C27" s="11">
        <f t="shared" ref="C27:I27" si="14">C28</f>
        <v>11857</v>
      </c>
      <c r="D27" s="11">
        <f t="shared" si="14"/>
        <v>11857</v>
      </c>
      <c r="E27" s="11">
        <f t="shared" si="14"/>
        <v>11857</v>
      </c>
      <c r="F27" s="11">
        <f t="shared" si="14"/>
        <v>11857</v>
      </c>
      <c r="G27" s="11">
        <f t="shared" si="14"/>
        <v>11857</v>
      </c>
      <c r="H27" s="11">
        <f t="shared" si="14"/>
        <v>11857</v>
      </c>
      <c r="I27" s="11">
        <f t="shared" si="14"/>
        <v>11169</v>
      </c>
      <c r="J27" s="11">
        <f t="shared" si="2"/>
        <v>94.197520452053638</v>
      </c>
    </row>
    <row r="28" spans="1:10" ht="31.5" x14ac:dyDescent="0.2">
      <c r="A28" s="1" t="s">
        <v>37</v>
      </c>
      <c r="B28" s="7" t="s">
        <v>3</v>
      </c>
      <c r="C28" s="12">
        <v>11857</v>
      </c>
      <c r="D28" s="12">
        <v>11857</v>
      </c>
      <c r="E28" s="12">
        <v>11857</v>
      </c>
      <c r="F28" s="12">
        <v>11857</v>
      </c>
      <c r="G28" s="12">
        <v>11857</v>
      </c>
      <c r="H28" s="12">
        <v>11857</v>
      </c>
      <c r="I28" s="12">
        <v>11169</v>
      </c>
      <c r="J28" s="12">
        <f t="shared" si="2"/>
        <v>94.197520452053638</v>
      </c>
    </row>
    <row r="29" spans="1:10" ht="63" x14ac:dyDescent="0.2">
      <c r="A29" s="19" t="s">
        <v>38</v>
      </c>
      <c r="B29" s="17" t="s">
        <v>39</v>
      </c>
      <c r="C29" s="11">
        <f t="shared" ref="C29:I29" si="15">C30+C31</f>
        <v>1105</v>
      </c>
      <c r="D29" s="11">
        <f t="shared" si="15"/>
        <v>1105</v>
      </c>
      <c r="E29" s="11">
        <f t="shared" si="15"/>
        <v>1105</v>
      </c>
      <c r="F29" s="11">
        <f t="shared" si="15"/>
        <v>1105</v>
      </c>
      <c r="G29" s="11">
        <f t="shared" si="15"/>
        <v>1105</v>
      </c>
      <c r="H29" s="11">
        <f t="shared" si="15"/>
        <v>1105</v>
      </c>
      <c r="I29" s="11">
        <f t="shared" si="15"/>
        <v>5297.3</v>
      </c>
      <c r="J29" s="11">
        <f t="shared" si="2"/>
        <v>479.39366515837111</v>
      </c>
    </row>
    <row r="30" spans="1:10" ht="31.5" x14ac:dyDescent="0.2">
      <c r="A30" s="1" t="s">
        <v>62</v>
      </c>
      <c r="B30" s="7" t="s">
        <v>40</v>
      </c>
      <c r="C30" s="12">
        <v>347</v>
      </c>
      <c r="D30" s="12">
        <v>347</v>
      </c>
      <c r="E30" s="12">
        <v>347</v>
      </c>
      <c r="F30" s="12">
        <v>347</v>
      </c>
      <c r="G30" s="12">
        <v>347</v>
      </c>
      <c r="H30" s="12">
        <v>347</v>
      </c>
      <c r="I30" s="12">
        <v>681.2</v>
      </c>
      <c r="J30" s="12">
        <f t="shared" si="2"/>
        <v>196.31123919308359</v>
      </c>
    </row>
    <row r="31" spans="1:10" ht="31.5" x14ac:dyDescent="0.2">
      <c r="A31" s="1" t="s">
        <v>64</v>
      </c>
      <c r="B31" s="7" t="s">
        <v>65</v>
      </c>
      <c r="C31" s="12">
        <v>758</v>
      </c>
      <c r="D31" s="12">
        <v>758</v>
      </c>
      <c r="E31" s="12">
        <v>758</v>
      </c>
      <c r="F31" s="12">
        <v>758</v>
      </c>
      <c r="G31" s="12">
        <v>758</v>
      </c>
      <c r="H31" s="12">
        <v>758</v>
      </c>
      <c r="I31" s="12">
        <v>4616.1000000000004</v>
      </c>
      <c r="J31" s="12">
        <f t="shared" si="2"/>
        <v>608.98416886543544</v>
      </c>
    </row>
    <row r="32" spans="1:10" ht="47.25" x14ac:dyDescent="0.2">
      <c r="A32" s="20" t="s">
        <v>41</v>
      </c>
      <c r="B32" s="13" t="s">
        <v>42</v>
      </c>
      <c r="C32" s="11">
        <f t="shared" ref="C32:I32" si="16">C33+C34+C35</f>
        <v>13102</v>
      </c>
      <c r="D32" s="11">
        <f t="shared" si="16"/>
        <v>13102</v>
      </c>
      <c r="E32" s="11">
        <f t="shared" si="16"/>
        <v>26602</v>
      </c>
      <c r="F32" s="11">
        <f t="shared" si="16"/>
        <v>13102</v>
      </c>
      <c r="G32" s="11">
        <f t="shared" si="16"/>
        <v>13102</v>
      </c>
      <c r="H32" s="11">
        <f t="shared" si="16"/>
        <v>16102</v>
      </c>
      <c r="I32" s="11">
        <f t="shared" si="16"/>
        <v>16726.099999999999</v>
      </c>
      <c r="J32" s="11">
        <f t="shared" si="2"/>
        <v>62.875347718216666</v>
      </c>
    </row>
    <row r="33" spans="1:10" ht="141.75" x14ac:dyDescent="0.2">
      <c r="A33" s="22" t="s">
        <v>43</v>
      </c>
      <c r="B33" s="21" t="s">
        <v>44</v>
      </c>
      <c r="C33" s="12">
        <v>9102</v>
      </c>
      <c r="D33" s="12">
        <v>9102</v>
      </c>
      <c r="E33" s="12">
        <v>22602</v>
      </c>
      <c r="F33" s="12">
        <v>9102</v>
      </c>
      <c r="G33" s="12">
        <v>9102</v>
      </c>
      <c r="H33" s="12">
        <v>9102</v>
      </c>
      <c r="I33" s="12">
        <v>9497.5</v>
      </c>
      <c r="J33" s="12">
        <f t="shared" si="2"/>
        <v>42.020617644456244</v>
      </c>
    </row>
    <row r="34" spans="1:10" ht="63" x14ac:dyDescent="0.2">
      <c r="A34" s="22" t="s">
        <v>45</v>
      </c>
      <c r="B34" s="21" t="s">
        <v>46</v>
      </c>
      <c r="C34" s="12">
        <v>1000</v>
      </c>
      <c r="D34" s="12">
        <v>1000</v>
      </c>
      <c r="E34" s="12">
        <v>1000</v>
      </c>
      <c r="F34" s="12">
        <v>1000</v>
      </c>
      <c r="G34" s="12">
        <v>1000</v>
      </c>
      <c r="H34" s="12">
        <v>5200</v>
      </c>
      <c r="I34" s="12">
        <v>5306.4</v>
      </c>
      <c r="J34" s="12">
        <f t="shared" si="2"/>
        <v>530.64</v>
      </c>
    </row>
    <row r="35" spans="1:10" ht="126" x14ac:dyDescent="0.2">
      <c r="A35" s="22" t="s">
        <v>85</v>
      </c>
      <c r="B35" s="21" t="s">
        <v>86</v>
      </c>
      <c r="C35" s="12">
        <v>3000</v>
      </c>
      <c r="D35" s="12">
        <v>3000</v>
      </c>
      <c r="E35" s="12">
        <v>3000</v>
      </c>
      <c r="F35" s="12">
        <v>3000</v>
      </c>
      <c r="G35" s="12">
        <v>3000</v>
      </c>
      <c r="H35" s="12">
        <v>1800</v>
      </c>
      <c r="I35" s="12">
        <v>1922.2</v>
      </c>
      <c r="J35" s="12">
        <f t="shared" si="2"/>
        <v>64.073333333333338</v>
      </c>
    </row>
    <row r="36" spans="1:10" ht="31.5" x14ac:dyDescent="0.2">
      <c r="A36" s="23" t="s">
        <v>47</v>
      </c>
      <c r="B36" s="24" t="s">
        <v>49</v>
      </c>
      <c r="C36" s="11">
        <v>1379</v>
      </c>
      <c r="D36" s="11">
        <v>1379</v>
      </c>
      <c r="E36" s="11">
        <v>1379</v>
      </c>
      <c r="F36" s="11">
        <v>1379</v>
      </c>
      <c r="G36" s="11">
        <v>1379</v>
      </c>
      <c r="H36" s="11">
        <v>2100</v>
      </c>
      <c r="I36" s="11">
        <v>2298.1</v>
      </c>
      <c r="J36" s="11">
        <f t="shared" si="2"/>
        <v>166.64974619289339</v>
      </c>
    </row>
    <row r="37" spans="1:10" ht="31.5" x14ac:dyDescent="0.2">
      <c r="A37" s="23" t="s">
        <v>48</v>
      </c>
      <c r="B37" s="24" t="s">
        <v>50</v>
      </c>
      <c r="C37" s="11">
        <v>150</v>
      </c>
      <c r="D37" s="11">
        <v>150</v>
      </c>
      <c r="E37" s="11">
        <v>150</v>
      </c>
      <c r="F37" s="11">
        <v>150</v>
      </c>
      <c r="G37" s="11">
        <v>150</v>
      </c>
      <c r="H37" s="11">
        <v>575</v>
      </c>
      <c r="I37" s="11">
        <v>591.6</v>
      </c>
      <c r="J37" s="11">
        <f t="shared" si="2"/>
        <v>394.4</v>
      </c>
    </row>
    <row r="38" spans="1:10" ht="31.5" x14ac:dyDescent="0.2">
      <c r="A38" s="23" t="s">
        <v>55</v>
      </c>
      <c r="B38" s="24" t="s">
        <v>52</v>
      </c>
      <c r="C38" s="11">
        <f>C39+C45+C46+C47</f>
        <v>2532206</v>
      </c>
      <c r="D38" s="11">
        <f>D39+D45+D46+D47</f>
        <v>2532206</v>
      </c>
      <c r="E38" s="11">
        <f>E39+E45+E46+E47</f>
        <v>2541706</v>
      </c>
      <c r="F38" s="11">
        <f>F39+F46+F47+F45</f>
        <v>2541706</v>
      </c>
      <c r="G38" s="11">
        <f>G39+G46+G47+G45</f>
        <v>2582859.3000000003</v>
      </c>
      <c r="H38" s="11">
        <f>H39+H45+H46+H47+H44</f>
        <v>2732806.8</v>
      </c>
      <c r="I38" s="11">
        <f>I39+I45+I46+I47+I44</f>
        <v>2652839.7000000002</v>
      </c>
      <c r="J38" s="11">
        <f t="shared" si="2"/>
        <v>104.37240577785158</v>
      </c>
    </row>
    <row r="39" spans="1:10" ht="78.75" x14ac:dyDescent="0.2">
      <c r="A39" s="23" t="s">
        <v>56</v>
      </c>
      <c r="B39" s="18" t="s">
        <v>87</v>
      </c>
      <c r="C39" s="11">
        <f t="shared" ref="C39:I39" si="17">C40+C41+C42+C43</f>
        <v>2532206</v>
      </c>
      <c r="D39" s="11">
        <f t="shared" si="17"/>
        <v>2532206</v>
      </c>
      <c r="E39" s="11">
        <f t="shared" si="17"/>
        <v>2541706</v>
      </c>
      <c r="F39" s="11">
        <f t="shared" si="17"/>
        <v>2541706</v>
      </c>
      <c r="G39" s="11">
        <f t="shared" si="17"/>
        <v>2582859.3000000003</v>
      </c>
      <c r="H39" s="11">
        <f t="shared" si="17"/>
        <v>2732806.8</v>
      </c>
      <c r="I39" s="11">
        <f t="shared" si="17"/>
        <v>2656162.9</v>
      </c>
      <c r="J39" s="11">
        <f t="shared" si="2"/>
        <v>104.50315260694983</v>
      </c>
    </row>
    <row r="40" spans="1:10" ht="47.25" x14ac:dyDescent="0.2">
      <c r="A40" s="33" t="s">
        <v>58</v>
      </c>
      <c r="B40" s="34" t="s">
        <v>4</v>
      </c>
      <c r="C40" s="32">
        <v>287117</v>
      </c>
      <c r="D40" s="32">
        <v>287117</v>
      </c>
      <c r="E40" s="32">
        <v>287117</v>
      </c>
      <c r="F40" s="32">
        <v>287117</v>
      </c>
      <c r="G40" s="32">
        <v>288117</v>
      </c>
      <c r="H40" s="32">
        <v>288117</v>
      </c>
      <c r="I40" s="32">
        <v>288117</v>
      </c>
      <c r="J40" s="32">
        <f t="shared" si="2"/>
        <v>100.34829006990182</v>
      </c>
    </row>
    <row r="41" spans="1:10" ht="47.25" x14ac:dyDescent="0.2">
      <c r="A41" s="33" t="s">
        <v>59</v>
      </c>
      <c r="B41" s="35" t="s">
        <v>5</v>
      </c>
      <c r="C41" s="32">
        <v>737505.8</v>
      </c>
      <c r="D41" s="32">
        <v>737505.8</v>
      </c>
      <c r="E41" s="32">
        <v>747005.8</v>
      </c>
      <c r="F41" s="32">
        <v>747005.8</v>
      </c>
      <c r="G41" s="32">
        <v>811535.1</v>
      </c>
      <c r="H41" s="32">
        <v>901035.5</v>
      </c>
      <c r="I41" s="32">
        <v>883417.1</v>
      </c>
      <c r="J41" s="32">
        <f t="shared" si="2"/>
        <v>118.26107642002243</v>
      </c>
    </row>
    <row r="42" spans="1:10" ht="47.25" x14ac:dyDescent="0.2">
      <c r="A42" s="33" t="s">
        <v>60</v>
      </c>
      <c r="B42" s="36" t="s">
        <v>6</v>
      </c>
      <c r="C42" s="32">
        <v>1507583.2</v>
      </c>
      <c r="D42" s="32">
        <v>1507583.2</v>
      </c>
      <c r="E42" s="32">
        <v>1507583.2</v>
      </c>
      <c r="F42" s="32">
        <v>1507583.2</v>
      </c>
      <c r="G42" s="32">
        <v>1482457.3</v>
      </c>
      <c r="H42" s="32">
        <v>1509832.5</v>
      </c>
      <c r="I42" s="32">
        <v>1482276.9</v>
      </c>
      <c r="J42" s="32">
        <f t="shared" si="2"/>
        <v>98.321399442498432</v>
      </c>
    </row>
    <row r="43" spans="1:10" ht="31.5" x14ac:dyDescent="0.2">
      <c r="A43" s="33" t="s">
        <v>61</v>
      </c>
      <c r="B43" s="36" t="s">
        <v>7</v>
      </c>
      <c r="C43" s="32">
        <v>0</v>
      </c>
      <c r="D43" s="32">
        <v>0</v>
      </c>
      <c r="E43" s="32">
        <v>0</v>
      </c>
      <c r="F43" s="32">
        <v>0</v>
      </c>
      <c r="G43" s="32">
        <v>749.9</v>
      </c>
      <c r="H43" s="32">
        <v>33821.800000000003</v>
      </c>
      <c r="I43" s="32">
        <v>2351.9</v>
      </c>
      <c r="J43" s="32" t="s">
        <v>68</v>
      </c>
    </row>
    <row r="44" spans="1:10" s="37" customFormat="1" ht="31.5" x14ac:dyDescent="0.2">
      <c r="A44" s="33" t="s">
        <v>88</v>
      </c>
      <c r="B44" s="36" t="s">
        <v>70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 t="s">
        <v>68</v>
      </c>
    </row>
    <row r="45" spans="1:10" ht="31.5" x14ac:dyDescent="0.2">
      <c r="A45" s="23" t="s">
        <v>57</v>
      </c>
      <c r="B45" s="25" t="s">
        <v>8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11">
        <v>0</v>
      </c>
      <c r="J45" s="39" t="s">
        <v>68</v>
      </c>
    </row>
    <row r="46" spans="1:10" ht="173.25" x14ac:dyDescent="0.2">
      <c r="A46" s="23" t="s">
        <v>71</v>
      </c>
      <c r="B46" s="25" t="s">
        <v>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1314.1</v>
      </c>
      <c r="J46" s="11" t="s">
        <v>68</v>
      </c>
    </row>
    <row r="47" spans="1:10" ht="78.75" x14ac:dyDescent="0.2">
      <c r="A47" s="23" t="s">
        <v>72</v>
      </c>
      <c r="B47" s="25" t="s">
        <v>10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-4637.3</v>
      </c>
      <c r="J47" s="11" t="s">
        <v>68</v>
      </c>
    </row>
    <row r="48" spans="1:10" x14ac:dyDescent="0.2">
      <c r="A48" s="41" t="s">
        <v>53</v>
      </c>
      <c r="B48" s="42"/>
      <c r="C48" s="2">
        <f t="shared" ref="C48:I48" si="18">C6+C38</f>
        <v>3506123</v>
      </c>
      <c r="D48" s="2">
        <f t="shared" ref="D48" si="19">D6+D38</f>
        <v>3506123</v>
      </c>
      <c r="E48" s="2">
        <f t="shared" ref="E48" si="20">E6+E38</f>
        <v>3529123</v>
      </c>
      <c r="F48" s="2">
        <f t="shared" si="18"/>
        <v>3515623</v>
      </c>
      <c r="G48" s="2">
        <f t="shared" si="18"/>
        <v>3584776.3000000003</v>
      </c>
      <c r="H48" s="2">
        <f t="shared" si="18"/>
        <v>3734723.8</v>
      </c>
      <c r="I48" s="2">
        <f t="shared" si="18"/>
        <v>3734274.9000000004</v>
      </c>
      <c r="J48" s="2">
        <f t="shared" si="2"/>
        <v>105.81311277617698</v>
      </c>
    </row>
  </sheetData>
  <mergeCells count="2">
    <mergeCell ref="A2:J2"/>
    <mergeCell ref="A48:B48"/>
  </mergeCells>
  <pageMargins left="0.47244094488188981" right="0" top="0" bottom="0" header="0" footer="0"/>
  <pageSetup paperSize="9" scale="76" firstPageNumber="4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№3  (2)</vt:lpstr>
      <vt:lpstr>'Таблица №3  (2)'!Заголовки_для_печати</vt:lpstr>
      <vt:lpstr>'Таблица №3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Серкова Н.В.</cp:lastModifiedBy>
  <cp:lastPrinted>2024-02-08T12:39:53Z</cp:lastPrinted>
  <dcterms:created xsi:type="dcterms:W3CDTF">2018-05-24T09:14:31Z</dcterms:created>
  <dcterms:modified xsi:type="dcterms:W3CDTF">2024-02-29T08:19:15Z</dcterms:modified>
</cp:coreProperties>
</file>