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 tabRatio="553"/>
  </bookViews>
  <sheets>
    <sheet name="Таблица №3 " sheetId="1" r:id="rId1"/>
  </sheets>
  <definedNames>
    <definedName name="_xlnm.Print_Titles" localSheetId="0">'Таблица №3 '!$4:$5</definedName>
    <definedName name="_xlnm.Print_Area" localSheetId="0">'Таблица №3 '!$A$1:$G$47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38" i="1"/>
  <c r="C38" i="1"/>
  <c r="D38" i="1"/>
  <c r="D39" i="1"/>
  <c r="C39" i="1"/>
  <c r="D34" i="1" l="1"/>
  <c r="E40" i="1"/>
  <c r="D26" i="1"/>
  <c r="C26" i="1"/>
  <c r="D22" i="1"/>
  <c r="C22" i="1"/>
  <c r="E10" i="1"/>
  <c r="E12" i="1" l="1"/>
  <c r="E14" i="1"/>
  <c r="E17" i="1"/>
  <c r="E18" i="1"/>
  <c r="G13" i="1" l="1"/>
  <c r="G14" i="1"/>
  <c r="D27" i="1"/>
  <c r="C27" i="1"/>
  <c r="D20" i="1"/>
  <c r="D16" i="1"/>
  <c r="C16" i="1"/>
  <c r="D11" i="1"/>
  <c r="C11" i="1"/>
  <c r="G31" i="1"/>
  <c r="G46" i="1"/>
  <c r="E23" i="1"/>
  <c r="E24" i="1"/>
  <c r="E25" i="1"/>
  <c r="E26" i="1"/>
  <c r="D7" i="1"/>
  <c r="C7" i="1"/>
  <c r="E22" i="1" l="1"/>
  <c r="C20" i="1"/>
  <c r="G44" i="1"/>
  <c r="F47" i="1" l="1"/>
  <c r="G20" i="1" l="1"/>
  <c r="G42" i="1"/>
  <c r="G41" i="1"/>
  <c r="G40" i="1"/>
  <c r="G37" i="1"/>
  <c r="G36" i="1"/>
  <c r="G35" i="1"/>
  <c r="G34" i="1"/>
  <c r="G28" i="1"/>
  <c r="G26" i="1"/>
  <c r="G25" i="1"/>
  <c r="G24" i="1"/>
  <c r="G23" i="1"/>
  <c r="G19" i="1"/>
  <c r="G18" i="1"/>
  <c r="G17" i="1"/>
  <c r="G15" i="1"/>
  <c r="G10" i="1"/>
  <c r="G8" i="1"/>
  <c r="E36" i="1" l="1"/>
  <c r="G7" i="1" l="1"/>
  <c r="E37" i="1" l="1"/>
  <c r="E31" i="1"/>
  <c r="E44" i="1" l="1"/>
  <c r="G22" i="1" l="1"/>
  <c r="C9" i="1"/>
  <c r="C29" i="1"/>
  <c r="C32" i="1"/>
  <c r="C6" i="1" l="1"/>
  <c r="D32" i="1"/>
  <c r="G32" i="1" s="1"/>
  <c r="C47" i="1" l="1"/>
  <c r="E35" i="1"/>
  <c r="G39" i="1" l="1"/>
  <c r="G38" i="1"/>
  <c r="G16" i="1"/>
  <c r="G11" i="1"/>
  <c r="E42" i="1" l="1"/>
  <c r="E41" i="1"/>
  <c r="E33" i="1"/>
  <c r="E30" i="1"/>
  <c r="D29" i="1"/>
  <c r="G29" i="1" s="1"/>
  <c r="E28" i="1"/>
  <c r="E19" i="1"/>
  <c r="D9" i="1"/>
  <c r="E8" i="1"/>
  <c r="D6" i="1" l="1"/>
  <c r="G27" i="1"/>
  <c r="G9" i="1"/>
  <c r="E27" i="1"/>
  <c r="E32" i="1"/>
  <c r="E39" i="1"/>
  <c r="E16" i="1"/>
  <c r="E11" i="1"/>
  <c r="E9" i="1"/>
  <c r="E7" i="1"/>
  <c r="E29" i="1"/>
  <c r="E38" i="1"/>
  <c r="G6" i="1" l="1"/>
  <c r="E6" i="1"/>
  <c r="E20" i="1"/>
  <c r="D47" i="1"/>
  <c r="G47" i="1" s="1"/>
  <c r="E47" i="1" l="1"/>
</calcChain>
</file>

<file path=xl/sharedStrings.xml><?xml version="1.0" encoding="utf-8"?>
<sst xmlns="http://schemas.openxmlformats.org/spreadsheetml/2006/main" count="104" uniqueCount="93">
  <si>
    <t>(тыс. рублей)</t>
  </si>
  <si>
    <t>Код бюджетной классификации</t>
  </si>
  <si>
    <t>Наименование показателей</t>
  </si>
  <si>
    <t>Темп роста к соответствующему периоду прошлого года, %</t>
  </si>
  <si>
    <t>1 00 00000 00 0000 000</t>
  </si>
  <si>
    <t xml:space="preserve"> НАЛОГОВЫЕ ДОХОДЫ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</si>
  <si>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</si>
  <si>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</si>
  <si>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</si>
  <si>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</si>
  <si>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</si>
  <si>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</si>
  <si>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</si>
  <si>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</si>
  <si>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</si>
  <si>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</si>
  <si>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</si>
  <si>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</si>
  <si>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-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</si>
  <si>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</si>
  <si>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</si>
  <si>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</si>
  <si>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</si>
  <si>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</si>
  <si>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</si>
  <si>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</si>
  <si>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долю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</si>
  <si>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</si>
  <si>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</si>
  <si>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</si>
  <si>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</si>
  <si>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1 11 05030 00 0000 120</t>
  </si>
  <si>
    <t>Доходы от сдачи в аренду имущества, находящегося в оперативном управлении органов государственной власти субъектов РФ,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</si>
  <si>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</si>
  <si>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</si>
  <si>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</si>
  <si>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</si>
  <si>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</si>
  <si>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</si>
  <si>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</si>
  <si>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ГОСУДАРСТВА</t>
  </si>
  <si>
    <t>1 13 01000 00 0000 000</t>
  </si>
  <si>
    <t>Доходы от оказания платных услуг (работ)</t>
  </si>
  <si>
    <t xml:space="preserve"> 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</si>
  <si>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</si>
  <si>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</si>
  <si>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</si>
  <si>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 xml:space="preserve">1 14 02000 00 0000 000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</si>
  <si>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</si>
  <si>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1 14 06000 00 0000 430 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</si>
  <si>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</si>
  <si>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</si>
  <si>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</si>
  <si>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</si>
  <si>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</si>
  <si>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</si>
  <si>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</si>
  <si>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</si>
  <si>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2 02 10000 00 0000 150</t>
  </si>
  <si>
    <t>Дотации бюджетам субъектов Российской Федерации и муниципальных образований</t>
  </si>
  <si>
    <t>2 02 20000 00 0000 150</t>
  </si>
  <si>
    <t>Субсидии бюджетам бюджетной системы  Российской Федерации (межбюджетные субсидии)</t>
  </si>
  <si>
    <t>2 02 30000 00 0000 150</t>
  </si>
  <si>
    <t xml:space="preserve">Субвенции бюджетам субъектов Российской Федерации и муниципальных образований </t>
  </si>
  <si>
    <t>2 02 40000 00 0000 150</t>
  </si>
  <si>
    <t>Иные межбюджетные трансферты</t>
  </si>
  <si>
    <t>2 07 00000 00 0000 000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</si>
  <si>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</si>
  <si>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</si>
  <si>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</si>
  <si>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</si>
  <si>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</si>
  <si>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</si>
  <si>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</si>
  <si>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 xml:space="preserve"> 1 05 03000 01 0000 110</t>
  </si>
  <si>
    <t xml:space="preserve"> 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</si>
  <si>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</si>
  <si>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</si>
  <si>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</si>
  <si>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Земельный налог</t>
  </si>
  <si>
    <t xml:space="preserve"> 1 06 06000 00 0000 110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</si>
  <si>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</si>
  <si>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</si>
  <si>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1 14 06300 00 0000 430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</si>
  <si>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</si>
  <si>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2 18 00000 00 0000 150</t>
  </si>
  <si>
    <t>2 19 00000 00 0000 150</t>
  </si>
  <si>
    <t>БЕЗВОЗМЕЗДНЫЕ ПОСТУПЛЕНИЯ ОТ ДРУГИХ БЮДЖЕТОВ БЮДЖЕТНОЙ СИСТЕМЫ РОССИЙСКОЙ ФЕДЕРАЦИИ</t>
  </si>
  <si>
    <t>Фактически исполнено по состоянию на 01.04.2022г.</t>
  </si>
  <si>
    <t xml:space="preserve">Утвержденные бюджетные назначения на 2023 год </t>
  </si>
  <si>
    <t>Фактически исполнено по состоянию на 01.04.2023г.</t>
  </si>
  <si>
    <t>% исполнение годового плана по состоянию на 01.04.2023г.</t>
  </si>
  <si>
    <t>Сведения об исполнении доходов  бюджета Алексеевского городского округа  за 1 квартал 2023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</si>
</sst>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0" fillId="0" borderId="0"/>
  </cellStyleXfs>
  <cellXfs count="63">
    <xf numFmtId="0" fontId="0" fillId="0" borderId="0" xfId="0"/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right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1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164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Border="1" applyAlignment="1" applyProtection="1">
      <alignment horizontal="center" vertical="center" wrapText="1"/>
      <protection locked="0"/>
    </xf>
    <xf numFmtId="3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left" vertical="center" wrapText="1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 applyProtection="1">
      <alignment vertical="center" wrapText="1"/>
      <protection locked="0"/>
    </xf>
    <xf numFmtId="0" fontId="4" fillId="0" borderId="2" xfId="1" applyFont="1" applyBorder="1" applyAlignment="1" applyProtection="1">
      <alignment vertical="center" wrapText="1"/>
      <protection locked="0"/>
    </xf>
    <xf numFmtId="0" fontId="7" fillId="3" borderId="2" xfId="1" applyFont="1" applyFill="1" applyBorder="1" applyAlignment="1" applyProtection="1">
      <alignment horizontal="left" vertical="center" wrapText="1"/>
      <protection locked="0"/>
    </xf>
    <xf numFmtId="0" fontId="4" fillId="3" borderId="4" xfId="1" applyFont="1" applyFill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 applyProtection="1">
      <alignment horizontal="left" vertical="center" wrapText="1"/>
      <protection locked="0"/>
    </xf>
    <xf numFmtId="0" fontId="4" fillId="0" borderId="4" xfId="1" applyFont="1" applyBorder="1" applyAlignment="1" applyProtection="1">
      <alignment horizontal="left" vertical="center" wrapText="1"/>
      <protection locked="0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7" fillId="0" borderId="3" xfId="2" applyFont="1" applyFill="1" applyBorder="1" applyAlignment="1">
      <alignment horizontal="left" vertical="center" wrapText="1"/>
    </xf>
    <xf numFmtId="0" fontId="7" fillId="3" borderId="4" xfId="1" applyFont="1" applyFill="1" applyBorder="1" applyAlignment="1" applyProtection="1">
      <alignment horizontal="left" vertical="center" wrapText="1"/>
    </xf>
    <xf numFmtId="3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7" fillId="0" borderId="3" xfId="2" applyFont="1" applyFill="1" applyBorder="1" applyAlignment="1">
      <alignment horizontal="center" vertical="center" wrapText="1"/>
    </xf>
    <xf numFmtId="0" fontId="9" fillId="0" borderId="0" xfId="2" applyFont="1"/>
    <xf numFmtId="0" fontId="4" fillId="0" borderId="3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2" borderId="0" xfId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Border="1" applyAlignment="1"/>
    <xf numFmtId="0" fontId="11" fillId="0" borderId="6" xfId="3" applyNumberFormat="1" applyFont="1" applyFill="1" applyBorder="1" applyAlignment="1">
      <alignment horizontal="left" vertical="center" wrapText="1" readingOrder="1"/>
    </xf>
    <xf numFmtId="0" fontId="12" fillId="0" borderId="6" xfId="3" applyNumberFormat="1" applyFont="1" applyFill="1" applyBorder="1" applyAlignment="1">
      <alignment horizontal="left" vertical="center" wrapText="1" readingOrder="1"/>
    </xf>
    <xf numFmtId="3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7" fillId="0" borderId="3" xfId="2" applyFont="1" applyBorder="1" applyAlignment="1">
      <alignment horizontal="center" vertical="center" wrapText="1"/>
    </xf>
    <xf numFmtId="0" fontId="7" fillId="2" borderId="3" xfId="1" applyFont="1" applyFill="1" applyBorder="1" applyAlignment="1" applyProtection="1">
      <alignment horizontal="left" vertical="center" wrapText="1"/>
      <protection locked="0"/>
    </xf>
    <xf numFmtId="3" fontId="7" fillId="2" borderId="3" xfId="0" applyNumberFormat="1" applyFont="1" applyFill="1" applyBorder="1" applyAlignment="1">
      <alignment horizontal="center" vertical="center"/>
    </xf>
    <xf numFmtId="0" fontId="12" fillId="0" borderId="5" xfId="3" applyNumberFormat="1" applyFont="1" applyFill="1" applyBorder="1" applyAlignment="1">
      <alignment horizontal="left" vertical="center" wrapText="1" readingOrder="1"/>
    </xf>
    <xf numFmtId="3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1" fillId="4" borderId="7" xfId="3" applyNumberFormat="1" applyFont="1" applyFill="1" applyBorder="1" applyAlignment="1">
      <alignment horizontal="center" vertical="center" wrapText="1"/>
    </xf>
    <xf numFmtId="0" fontId="11" fillId="4" borderId="8" xfId="3" applyNumberFormat="1" applyFont="1" applyFill="1" applyBorder="1" applyAlignment="1">
      <alignment horizontal="center" vertical="center" wrapText="1"/>
    </xf>
  </cellXfs>
  <cellStyles count="4">
    <cellStyle name="Normal" xfId="3"/>
    <cellStyle name="Обычный" xfId="0" builtinId="0"/>
    <cellStyle name="Обычный_Исполнение 9 месяцев доходы" xfId="2"/>
    <cellStyle name="Обычный_ПРАВИТЕЛЬСТВО-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2"/>
  <sheetViews>
    <sheetView tabSelected="1" view="pageBreakPreview" zoomScaleNormal="90" zoomScaleSheetLayoutView="100" workbookViewId="0">
      <pane xSplit="2" ySplit="4" topLeftCell="C38" activePane="bottomRight" state="frozen"/>
      <selection activeCell="J11" sqref="J11"/>
      <selection pane="topRight" activeCell="J11" sqref="J11"/>
      <selection pane="bottomLeft" activeCell="J11" sqref="J11"/>
      <selection pane="bottomRight" activeCell="F38" sqref="F38:F39"/>
    </sheetView>
  </sheetViews>
  <sheetFormatPr defaultColWidth="9.140625" defaultRowHeight="16.5" x14ac:dyDescent="0.2"/>
  <cols>
    <col min="1" max="1" width="24.5703125" style="1" customWidth="1"/>
    <col min="2" max="2" width="60.5703125" style="1" customWidth="1"/>
    <col min="3" max="3" width="18" style="2" customWidth="1"/>
    <col min="4" max="4" width="17" style="2" customWidth="1"/>
    <col min="5" max="5" width="19" style="1" customWidth="1"/>
    <col min="6" max="6" width="16.42578125" style="2" customWidth="1"/>
    <col min="7" max="7" width="20.7109375" style="1" customWidth="1"/>
    <col min="8" max="8" width="11.7109375" style="1" bestFit="1" customWidth="1"/>
    <col min="9" max="9" width="9.5703125" style="1" bestFit="1" customWidth="1"/>
    <col min="10" max="10" width="16.7109375" style="1" customWidth="1"/>
    <col min="11" max="16384" width="9.140625" style="1"/>
  </cols>
  <sheetData>
    <row r="1" spans="1:9" ht="18" customHeight="1" x14ac:dyDescent="0.2"/>
    <row r="2" spans="1:9" ht="42.75" customHeight="1" x14ac:dyDescent="0.2">
      <c r="A2" s="60" t="s">
        <v>92</v>
      </c>
      <c r="B2" s="60"/>
      <c r="C2" s="60"/>
      <c r="D2" s="60"/>
      <c r="E2" s="60"/>
      <c r="F2" s="60"/>
      <c r="G2" s="60"/>
    </row>
    <row r="3" spans="1:9" ht="19.5" customHeight="1" x14ac:dyDescent="0.2">
      <c r="G3" s="4" t="s">
        <v>0</v>
      </c>
    </row>
    <row r="4" spans="1:9" ht="93" customHeight="1" x14ac:dyDescent="0.2">
      <c r="A4" s="5" t="s">
        <v>1</v>
      </c>
      <c r="B4" s="6" t="s">
        <v>2</v>
      </c>
      <c r="C4" s="50" t="s">
        <v>89</v>
      </c>
      <c r="D4" s="50" t="s">
        <v>90</v>
      </c>
      <c r="E4" s="7" t="s">
        <v>91</v>
      </c>
      <c r="F4" s="50" t="s">
        <v>88</v>
      </c>
      <c r="G4" s="7" t="s">
        <v>3</v>
      </c>
    </row>
    <row r="5" spans="1:9" ht="18.75" customHeight="1" x14ac:dyDescent="0.2">
      <c r="A5" s="8">
        <v>1</v>
      </c>
      <c r="B5" s="9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</row>
    <row r="6" spans="1:9" ht="24" customHeight="1" x14ac:dyDescent="0.2">
      <c r="A6" s="11" t="s">
        <v>4</v>
      </c>
      <c r="B6" s="12" t="s">
        <v>5</v>
      </c>
      <c r="C6" s="14">
        <f>C7+C9+C11+C16+C19+C20+C27+C29+C32+C36+C37</f>
        <v>987417</v>
      </c>
      <c r="D6" s="14">
        <f>D7+D9+D11+D16+D19+D20+D27+D29+D32+D36+D37</f>
        <v>177686.00000000003</v>
      </c>
      <c r="E6" s="13">
        <f>D6/C6*100</f>
        <v>17.995031481127025</v>
      </c>
      <c r="F6" s="14">
        <v>191265</v>
      </c>
      <c r="G6" s="13">
        <f>D6/F6*100</f>
        <v>92.900426110370447</v>
      </c>
    </row>
    <row r="7" spans="1:9" ht="24.75" customHeight="1" x14ac:dyDescent="0.2">
      <c r="A7" s="11" t="s">
        <v>6</v>
      </c>
      <c r="B7" s="12" t="s">
        <v>7</v>
      </c>
      <c r="C7" s="15">
        <f>C8</f>
        <v>727482</v>
      </c>
      <c r="D7" s="15">
        <f>D8</f>
        <v>130197</v>
      </c>
      <c r="E7" s="58">
        <f t="shared" ref="E7:E44" si="0">D7/C7*100</f>
        <v>17.896937656189433</v>
      </c>
      <c r="F7" s="15">
        <v>139504.20000000001</v>
      </c>
      <c r="G7" s="13">
        <f t="shared" ref="G7:G47" si="1">D7/F7*100</f>
        <v>93.328372909202727</v>
      </c>
      <c r="H7" s="16"/>
      <c r="I7" s="16"/>
    </row>
    <row r="8" spans="1:9" ht="20.100000000000001" customHeight="1" x14ac:dyDescent="0.2">
      <c r="A8" s="8" t="s">
        <v>8</v>
      </c>
      <c r="B8" s="19" t="s">
        <v>9</v>
      </c>
      <c r="C8" s="17">
        <v>727482</v>
      </c>
      <c r="D8" s="17">
        <v>130197</v>
      </c>
      <c r="E8" s="57">
        <f t="shared" si="0"/>
        <v>17.896937656189433</v>
      </c>
      <c r="F8" s="17">
        <v>139504.20000000001</v>
      </c>
      <c r="G8" s="18">
        <f t="shared" si="1"/>
        <v>93.328372909202727</v>
      </c>
    </row>
    <row r="9" spans="1:9" ht="50.25" customHeight="1" x14ac:dyDescent="0.2">
      <c r="A9" s="11" t="s">
        <v>10</v>
      </c>
      <c r="B9" s="20" t="s">
        <v>11</v>
      </c>
      <c r="C9" s="15">
        <f>C10</f>
        <v>33662</v>
      </c>
      <c r="D9" s="15">
        <f>D10</f>
        <v>9048.2000000000007</v>
      </c>
      <c r="E9" s="58">
        <f t="shared" si="0"/>
        <v>26.879567464797105</v>
      </c>
      <c r="F9" s="15">
        <v>8424.6</v>
      </c>
      <c r="G9" s="13">
        <f t="shared" si="1"/>
        <v>107.40213185195738</v>
      </c>
    </row>
    <row r="10" spans="1:9" ht="36.75" customHeight="1" x14ac:dyDescent="0.2">
      <c r="A10" s="8" t="s">
        <v>12</v>
      </c>
      <c r="B10" s="21" t="s">
        <v>13</v>
      </c>
      <c r="C10" s="17">
        <v>33662</v>
      </c>
      <c r="D10" s="17">
        <v>9048.2000000000007</v>
      </c>
      <c r="E10" s="57">
        <f t="shared" si="0"/>
        <v>26.879567464797105</v>
      </c>
      <c r="F10" s="17">
        <v>8424.6</v>
      </c>
      <c r="G10" s="18">
        <f t="shared" si="1"/>
        <v>107.40213185195738</v>
      </c>
    </row>
    <row r="11" spans="1:9" ht="25.5" customHeight="1" x14ac:dyDescent="0.2">
      <c r="A11" s="11" t="s">
        <v>14</v>
      </c>
      <c r="B11" s="22" t="s">
        <v>15</v>
      </c>
      <c r="C11" s="15">
        <f>C12+C13+C14+C15</f>
        <v>30105</v>
      </c>
      <c r="D11" s="15">
        <f>D12+D13+D14+D15</f>
        <v>4736.4000000000005</v>
      </c>
      <c r="E11" s="58">
        <f t="shared" si="0"/>
        <v>15.732934728450426</v>
      </c>
      <c r="F11" s="15">
        <v>10222.1</v>
      </c>
      <c r="G11" s="13">
        <f t="shared" si="1"/>
        <v>46.334901830347974</v>
      </c>
    </row>
    <row r="12" spans="1:9" ht="34.5" customHeight="1" x14ac:dyDescent="0.2">
      <c r="A12" s="8" t="s">
        <v>16</v>
      </c>
      <c r="B12" s="23" t="s">
        <v>17</v>
      </c>
      <c r="C12" s="17">
        <v>6359</v>
      </c>
      <c r="D12" s="17">
        <v>1343.4</v>
      </c>
      <c r="E12" s="57">
        <f t="shared" si="0"/>
        <v>21.125963201761287</v>
      </c>
      <c r="F12" s="17">
        <v>2188.6999999999998</v>
      </c>
      <c r="G12" s="18" t="s">
        <v>18</v>
      </c>
    </row>
    <row r="13" spans="1:9" s="3" customFormat="1" ht="34.5" customHeight="1" x14ac:dyDescent="0.2">
      <c r="A13" s="8" t="s">
        <v>72</v>
      </c>
      <c r="B13" s="23" t="s">
        <v>71</v>
      </c>
      <c r="C13" s="17">
        <v>0</v>
      </c>
      <c r="D13" s="17">
        <v>-493.1</v>
      </c>
      <c r="E13" s="57" t="s">
        <v>18</v>
      </c>
      <c r="F13" s="17">
        <v>14</v>
      </c>
      <c r="G13" s="18">
        <f t="shared" si="1"/>
        <v>-3522.1428571428573</v>
      </c>
    </row>
    <row r="14" spans="1:9" s="3" customFormat="1" ht="26.25" customHeight="1" x14ac:dyDescent="0.2">
      <c r="A14" s="8" t="s">
        <v>74</v>
      </c>
      <c r="B14" s="23" t="s">
        <v>73</v>
      </c>
      <c r="C14" s="17">
        <v>3994</v>
      </c>
      <c r="D14" s="17">
        <v>4599.6000000000004</v>
      </c>
      <c r="E14" s="57">
        <f>D14/C14*100</f>
        <v>115.16274411617427</v>
      </c>
      <c r="F14" s="17">
        <v>1883.6</v>
      </c>
      <c r="G14" s="18">
        <f t="shared" si="1"/>
        <v>244.19197281800811</v>
      </c>
    </row>
    <row r="15" spans="1:9" s="3" customFormat="1" ht="29.25" customHeight="1" x14ac:dyDescent="0.2">
      <c r="A15" s="8" t="s">
        <v>75</v>
      </c>
      <c r="B15" s="23" t="s">
        <v>76</v>
      </c>
      <c r="C15" s="17">
        <v>19752</v>
      </c>
      <c r="D15" s="17">
        <v>-713.5</v>
      </c>
      <c r="E15" s="57" t="s">
        <v>18</v>
      </c>
      <c r="F15" s="17">
        <v>6135.8</v>
      </c>
      <c r="G15" s="18">
        <f t="shared" si="1"/>
        <v>-11.628475504416702</v>
      </c>
    </row>
    <row r="16" spans="1:9" ht="21.75" customHeight="1" x14ac:dyDescent="0.2">
      <c r="A16" s="11" t="s">
        <v>19</v>
      </c>
      <c r="B16" s="24" t="s">
        <v>20</v>
      </c>
      <c r="C16" s="15">
        <f>C17+C18</f>
        <v>113989</v>
      </c>
      <c r="D16" s="15">
        <f>D17+D18</f>
        <v>14522.3</v>
      </c>
      <c r="E16" s="58">
        <f t="shared" si="0"/>
        <v>12.74008895595189</v>
      </c>
      <c r="F16" s="15">
        <v>15368.9</v>
      </c>
      <c r="G16" s="13">
        <f t="shared" si="1"/>
        <v>94.491473039710058</v>
      </c>
    </row>
    <row r="17" spans="1:10" s="3" customFormat="1" ht="21.75" customHeight="1" x14ac:dyDescent="0.2">
      <c r="A17" s="8" t="s">
        <v>77</v>
      </c>
      <c r="B17" s="25" t="s">
        <v>78</v>
      </c>
      <c r="C17" s="17">
        <v>38159</v>
      </c>
      <c r="D17" s="17">
        <v>1978.3</v>
      </c>
      <c r="E17" s="57">
        <f t="shared" si="0"/>
        <v>5.1843601771534891</v>
      </c>
      <c r="F17" s="17">
        <v>899.1</v>
      </c>
      <c r="G17" s="18">
        <f t="shared" si="1"/>
        <v>220.03114225336446</v>
      </c>
    </row>
    <row r="18" spans="1:10" s="3" customFormat="1" ht="20.100000000000001" customHeight="1" x14ac:dyDescent="0.2">
      <c r="A18" s="8" t="s">
        <v>80</v>
      </c>
      <c r="B18" s="25" t="s">
        <v>79</v>
      </c>
      <c r="C18" s="17">
        <v>75830</v>
      </c>
      <c r="D18" s="17">
        <v>12544</v>
      </c>
      <c r="E18" s="57">
        <f t="shared" si="0"/>
        <v>16.542265594092047</v>
      </c>
      <c r="F18" s="17">
        <v>14469.8</v>
      </c>
      <c r="G18" s="18">
        <f t="shared" si="1"/>
        <v>86.690901049081532</v>
      </c>
    </row>
    <row r="19" spans="1:10" ht="33.6" customHeight="1" x14ac:dyDescent="0.2">
      <c r="A19" s="11" t="s">
        <v>21</v>
      </c>
      <c r="B19" s="26" t="s">
        <v>22</v>
      </c>
      <c r="C19" s="15">
        <v>6572</v>
      </c>
      <c r="D19" s="15">
        <v>1051.0999999999999</v>
      </c>
      <c r="E19" s="58">
        <f t="shared" si="0"/>
        <v>15.993609251369445</v>
      </c>
      <c r="F19" s="15">
        <v>1321.4</v>
      </c>
      <c r="G19" s="13">
        <f t="shared" si="1"/>
        <v>79.544422582109874</v>
      </c>
      <c r="H19" s="16"/>
    </row>
    <row r="20" spans="1:10" s="2" customFormat="1" ht="34.5" customHeight="1" x14ac:dyDescent="0.2">
      <c r="A20" s="11" t="s">
        <v>23</v>
      </c>
      <c r="B20" s="27" t="s">
        <v>24</v>
      </c>
      <c r="C20" s="15">
        <f>C21+C22+C26</f>
        <v>34514</v>
      </c>
      <c r="D20" s="15">
        <f>D21+D22+D26</f>
        <v>7869.4</v>
      </c>
      <c r="E20" s="58">
        <f t="shared" si="0"/>
        <v>22.80060265399548</v>
      </c>
      <c r="F20" s="15">
        <v>8399.4</v>
      </c>
      <c r="G20" s="13">
        <f t="shared" si="1"/>
        <v>93.690025478010327</v>
      </c>
    </row>
    <row r="21" spans="1:10" ht="89.25" customHeight="1" x14ac:dyDescent="0.2">
      <c r="A21" s="8" t="s">
        <v>25</v>
      </c>
      <c r="B21" s="28" t="s">
        <v>26</v>
      </c>
      <c r="C21" s="17">
        <v>0</v>
      </c>
      <c r="D21" s="17">
        <v>0</v>
      </c>
      <c r="E21" s="57" t="s">
        <v>18</v>
      </c>
      <c r="F21" s="17">
        <v>0</v>
      </c>
      <c r="G21" s="18" t="s">
        <v>18</v>
      </c>
    </row>
    <row r="22" spans="1:10" ht="100.5" customHeight="1" x14ac:dyDescent="0.2">
      <c r="A22" s="8" t="s">
        <v>27</v>
      </c>
      <c r="B22" s="25" t="s">
        <v>28</v>
      </c>
      <c r="C22" s="17">
        <f>C23+C24+C25</f>
        <v>32774</v>
      </c>
      <c r="D22" s="17">
        <f>D23+D24+D25</f>
        <v>7582.5</v>
      </c>
      <c r="E22" s="57">
        <f t="shared" si="0"/>
        <v>23.135717336913405</v>
      </c>
      <c r="F22" s="17">
        <v>8282.2999999999993</v>
      </c>
      <c r="G22" s="18">
        <f t="shared" si="1"/>
        <v>91.55065621868323</v>
      </c>
    </row>
    <row r="23" spans="1:10" s="49" customFormat="1" ht="61.5" customHeight="1" x14ac:dyDescent="0.2">
      <c r="A23" s="8" t="s">
        <v>81</v>
      </c>
      <c r="B23" s="25" t="s">
        <v>82</v>
      </c>
      <c r="C23" s="17">
        <v>17500</v>
      </c>
      <c r="D23" s="17">
        <v>4578.3</v>
      </c>
      <c r="E23" s="57">
        <f t="shared" si="0"/>
        <v>26.161714285714289</v>
      </c>
      <c r="F23" s="17">
        <v>5011.8999999999996</v>
      </c>
      <c r="G23" s="18">
        <f t="shared" si="1"/>
        <v>91.348590354955221</v>
      </c>
    </row>
    <row r="24" spans="1:10" ht="82.5" customHeight="1" x14ac:dyDescent="0.2">
      <c r="A24" s="8" t="s">
        <v>29</v>
      </c>
      <c r="B24" s="25" t="s">
        <v>30</v>
      </c>
      <c r="C24" s="17">
        <v>12500</v>
      </c>
      <c r="D24" s="17">
        <v>2399.8000000000002</v>
      </c>
      <c r="E24" s="57">
        <f t="shared" si="0"/>
        <v>19.198400000000003</v>
      </c>
      <c r="F24" s="17">
        <v>2631.9</v>
      </c>
      <c r="G24" s="18">
        <f t="shared" si="1"/>
        <v>91.181275884342114</v>
      </c>
    </row>
    <row r="25" spans="1:10" ht="104.25" customHeight="1" x14ac:dyDescent="0.2">
      <c r="A25" s="8" t="s">
        <v>31</v>
      </c>
      <c r="B25" s="29" t="s">
        <v>32</v>
      </c>
      <c r="C25" s="17">
        <v>2774</v>
      </c>
      <c r="D25" s="17">
        <v>604.4</v>
      </c>
      <c r="E25" s="57">
        <f t="shared" si="0"/>
        <v>21.788031723143476</v>
      </c>
      <c r="F25" s="17">
        <v>638.5</v>
      </c>
      <c r="G25" s="18">
        <f t="shared" si="1"/>
        <v>94.659357870007838</v>
      </c>
    </row>
    <row r="26" spans="1:10" ht="99.75" customHeight="1" x14ac:dyDescent="0.2">
      <c r="A26" s="8" t="s">
        <v>33</v>
      </c>
      <c r="B26" s="29" t="s">
        <v>34</v>
      </c>
      <c r="C26" s="17">
        <f>540+1200</f>
        <v>1740</v>
      </c>
      <c r="D26" s="17">
        <f>96.5+190.4</f>
        <v>286.89999999999998</v>
      </c>
      <c r="E26" s="57">
        <f t="shared" si="0"/>
        <v>16.488505747126435</v>
      </c>
      <c r="F26" s="17">
        <v>117.1</v>
      </c>
      <c r="G26" s="18">
        <f t="shared" si="1"/>
        <v>245.00426985482494</v>
      </c>
    </row>
    <row r="27" spans="1:10" ht="37.5" customHeight="1" x14ac:dyDescent="0.2">
      <c r="A27" s="11" t="s">
        <v>35</v>
      </c>
      <c r="B27" s="26" t="s">
        <v>36</v>
      </c>
      <c r="C27" s="15">
        <f>C28</f>
        <v>11857</v>
      </c>
      <c r="D27" s="15">
        <f>D28</f>
        <v>6504.2</v>
      </c>
      <c r="E27" s="58">
        <f t="shared" si="0"/>
        <v>54.855359703128947</v>
      </c>
      <c r="F27" s="15">
        <v>4833.1000000000004</v>
      </c>
      <c r="G27" s="13">
        <f>D27/F27*100</f>
        <v>134.5761519521632</v>
      </c>
    </row>
    <row r="28" spans="1:10" ht="24" customHeight="1" x14ac:dyDescent="0.2">
      <c r="A28" s="8" t="s">
        <v>37</v>
      </c>
      <c r="B28" s="25" t="s">
        <v>38</v>
      </c>
      <c r="C28" s="17">
        <v>11857</v>
      </c>
      <c r="D28" s="17">
        <v>6504.2</v>
      </c>
      <c r="E28" s="57">
        <f t="shared" si="0"/>
        <v>54.855359703128947</v>
      </c>
      <c r="F28" s="17">
        <v>4833.1000000000004</v>
      </c>
      <c r="G28" s="55">
        <f t="shared" si="1"/>
        <v>134.5761519521632</v>
      </c>
    </row>
    <row r="29" spans="1:10" ht="39.75" customHeight="1" x14ac:dyDescent="0.2">
      <c r="A29" s="11" t="s">
        <v>39</v>
      </c>
      <c r="B29" s="26" t="s">
        <v>40</v>
      </c>
      <c r="C29" s="15">
        <f>C30+C31</f>
        <v>1105</v>
      </c>
      <c r="D29" s="15">
        <f>D30+D31</f>
        <v>497.1</v>
      </c>
      <c r="E29" s="58">
        <f t="shared" si="0"/>
        <v>44.986425339366519</v>
      </c>
      <c r="F29" s="15">
        <v>1109.3</v>
      </c>
      <c r="G29" s="13">
        <f t="shared" si="1"/>
        <v>44.812043631118726</v>
      </c>
      <c r="H29" s="16"/>
      <c r="I29" s="16"/>
      <c r="J29" s="16"/>
    </row>
    <row r="30" spans="1:10" s="2" customFormat="1" ht="23.25" customHeight="1" x14ac:dyDescent="0.2">
      <c r="A30" s="8" t="s">
        <v>41</v>
      </c>
      <c r="B30" s="25" t="s">
        <v>42</v>
      </c>
      <c r="C30" s="17">
        <v>347</v>
      </c>
      <c r="D30" s="17">
        <v>150</v>
      </c>
      <c r="E30" s="57">
        <f t="shared" si="0"/>
        <v>43.227665706051873</v>
      </c>
      <c r="F30" s="17">
        <v>63.3</v>
      </c>
      <c r="G30" s="18" t="s">
        <v>18</v>
      </c>
      <c r="H30" s="30"/>
      <c r="I30" s="30"/>
      <c r="J30" s="30"/>
    </row>
    <row r="31" spans="1:10" s="2" customFormat="1" ht="20.25" customHeight="1" x14ac:dyDescent="0.2">
      <c r="A31" s="8" t="s">
        <v>43</v>
      </c>
      <c r="B31" s="25" t="s">
        <v>44</v>
      </c>
      <c r="C31" s="17">
        <v>758</v>
      </c>
      <c r="D31" s="17">
        <v>347.1</v>
      </c>
      <c r="E31" s="57">
        <f t="shared" si="0"/>
        <v>45.791556728232194</v>
      </c>
      <c r="F31" s="17">
        <v>1046</v>
      </c>
      <c r="G31" s="18">
        <f t="shared" si="1"/>
        <v>33.183556405353734</v>
      </c>
      <c r="H31" s="30"/>
      <c r="I31" s="30"/>
      <c r="J31" s="30"/>
    </row>
    <row r="32" spans="1:10" s="2" customFormat="1" ht="42.75" customHeight="1" x14ac:dyDescent="0.2">
      <c r="A32" s="31" t="s">
        <v>45</v>
      </c>
      <c r="B32" s="27" t="s">
        <v>46</v>
      </c>
      <c r="C32" s="15">
        <f>C33+C34+C35</f>
        <v>26602</v>
      </c>
      <c r="D32" s="15">
        <f>D33+D34+D35</f>
        <v>2620</v>
      </c>
      <c r="E32" s="58">
        <f t="shared" si="0"/>
        <v>9.8488835425907819</v>
      </c>
      <c r="F32" s="15">
        <v>1274.5999999999999</v>
      </c>
      <c r="G32" s="13">
        <f t="shared" si="1"/>
        <v>205.55468382237567</v>
      </c>
    </row>
    <row r="33" spans="1:8" s="2" customFormat="1" ht="98.25" customHeight="1" x14ac:dyDescent="0.2">
      <c r="A33" s="32" t="s">
        <v>47</v>
      </c>
      <c r="B33" s="28" t="s">
        <v>48</v>
      </c>
      <c r="C33" s="17">
        <v>22602</v>
      </c>
      <c r="D33" s="17">
        <v>0</v>
      </c>
      <c r="E33" s="57">
        <f t="shared" si="0"/>
        <v>0</v>
      </c>
      <c r="F33" s="17">
        <v>0</v>
      </c>
      <c r="G33" s="18" t="s">
        <v>18</v>
      </c>
    </row>
    <row r="34" spans="1:8" s="2" customFormat="1" ht="39" customHeight="1" x14ac:dyDescent="0.2">
      <c r="A34" s="32" t="s">
        <v>49</v>
      </c>
      <c r="B34" s="28" t="s">
        <v>50</v>
      </c>
      <c r="C34" s="17">
        <v>1000</v>
      </c>
      <c r="D34" s="17">
        <f>273+1932</f>
        <v>2205</v>
      </c>
      <c r="E34" s="57">
        <v>273</v>
      </c>
      <c r="F34" s="17">
        <v>1078.0999999999999</v>
      </c>
      <c r="G34" s="18">
        <f t="shared" si="1"/>
        <v>204.52648177349042</v>
      </c>
    </row>
    <row r="35" spans="1:8" s="2" customFormat="1" ht="84" customHeight="1" x14ac:dyDescent="0.2">
      <c r="A35" s="32" t="s">
        <v>83</v>
      </c>
      <c r="B35" s="28" t="s">
        <v>84</v>
      </c>
      <c r="C35" s="17">
        <v>3000</v>
      </c>
      <c r="D35" s="17">
        <v>415</v>
      </c>
      <c r="E35" s="57">
        <f t="shared" si="0"/>
        <v>13.833333333333334</v>
      </c>
      <c r="F35" s="17">
        <v>196.5</v>
      </c>
      <c r="G35" s="18">
        <f t="shared" si="1"/>
        <v>211.19592875318065</v>
      </c>
    </row>
    <row r="36" spans="1:8" s="33" customFormat="1" ht="25.5" customHeight="1" x14ac:dyDescent="0.3">
      <c r="A36" s="34" t="s">
        <v>51</v>
      </c>
      <c r="B36" s="35" t="s">
        <v>52</v>
      </c>
      <c r="C36" s="15">
        <v>1379</v>
      </c>
      <c r="D36" s="15">
        <v>400.6</v>
      </c>
      <c r="E36" s="58">
        <f>D36/C36*100</f>
        <v>29.050036258158084</v>
      </c>
      <c r="F36" s="15">
        <v>399.8</v>
      </c>
      <c r="G36" s="13">
        <f t="shared" si="1"/>
        <v>100.20010005002501</v>
      </c>
    </row>
    <row r="37" spans="1:8" s="33" customFormat="1" ht="32.25" customHeight="1" x14ac:dyDescent="0.3">
      <c r="A37" s="34" t="s">
        <v>53</v>
      </c>
      <c r="B37" s="35" t="s">
        <v>54</v>
      </c>
      <c r="C37" s="15">
        <v>150</v>
      </c>
      <c r="D37" s="15">
        <v>239.7</v>
      </c>
      <c r="E37" s="58">
        <f t="shared" si="0"/>
        <v>159.79999999999998</v>
      </c>
      <c r="F37" s="15">
        <v>407.6</v>
      </c>
      <c r="G37" s="13">
        <f t="shared" si="1"/>
        <v>58.807654563297341</v>
      </c>
    </row>
    <row r="38" spans="1:8" s="33" customFormat="1" ht="32.25" customHeight="1" x14ac:dyDescent="0.3">
      <c r="A38" s="34" t="s">
        <v>55</v>
      </c>
      <c r="B38" s="35" t="s">
        <v>56</v>
      </c>
      <c r="C38" s="15">
        <f>C39+C45+C46</f>
        <v>2541706</v>
      </c>
      <c r="D38" s="15">
        <f>D39+D45+D46</f>
        <v>487405.59999999992</v>
      </c>
      <c r="E38" s="58">
        <f t="shared" si="0"/>
        <v>19.176317009126937</v>
      </c>
      <c r="F38" s="15">
        <f>F39+F45+F46</f>
        <v>412044.49999999994</v>
      </c>
      <c r="G38" s="13">
        <f>D38/F38*100</f>
        <v>118.28955367684802</v>
      </c>
    </row>
    <row r="39" spans="1:8" ht="51.75" customHeight="1" x14ac:dyDescent="0.25">
      <c r="A39" s="34" t="s">
        <v>57</v>
      </c>
      <c r="B39" s="36" t="s">
        <v>87</v>
      </c>
      <c r="C39" s="15">
        <f>C40+C41+C42+C43</f>
        <v>2541706</v>
      </c>
      <c r="D39" s="15">
        <f>D40+D41+D42+D43</f>
        <v>487488.39999999997</v>
      </c>
      <c r="E39" s="58">
        <f t="shared" si="0"/>
        <v>19.179574663631431</v>
      </c>
      <c r="F39" s="15">
        <f>F40+F41+F42+F43</f>
        <v>412529.3</v>
      </c>
      <c r="G39" s="13">
        <f t="shared" si="1"/>
        <v>118.17061236620042</v>
      </c>
      <c r="H39" s="37"/>
    </row>
    <row r="40" spans="1:8" ht="31.5" x14ac:dyDescent="0.2">
      <c r="A40" s="51" t="s">
        <v>58</v>
      </c>
      <c r="B40" s="52" t="s">
        <v>59</v>
      </c>
      <c r="C40" s="53">
        <v>287117</v>
      </c>
      <c r="D40" s="53">
        <v>71778</v>
      </c>
      <c r="E40" s="57">
        <f t="shared" si="0"/>
        <v>24.999564637412622</v>
      </c>
      <c r="F40" s="53">
        <v>71838</v>
      </c>
      <c r="G40" s="18">
        <f t="shared" si="1"/>
        <v>99.916478743840315</v>
      </c>
    </row>
    <row r="41" spans="1:8" ht="31.5" x14ac:dyDescent="0.2">
      <c r="A41" s="51" t="s">
        <v>60</v>
      </c>
      <c r="B41" s="54" t="s">
        <v>61</v>
      </c>
      <c r="C41" s="53">
        <v>747005.8</v>
      </c>
      <c r="D41" s="53">
        <v>106323.8</v>
      </c>
      <c r="E41" s="59">
        <f t="shared" si="0"/>
        <v>14.23332991524296</v>
      </c>
      <c r="F41" s="53">
        <v>29297.3</v>
      </c>
      <c r="G41" s="18">
        <f t="shared" si="1"/>
        <v>362.91330600430757</v>
      </c>
    </row>
    <row r="42" spans="1:8" ht="31.5" x14ac:dyDescent="0.2">
      <c r="A42" s="51" t="s">
        <v>62</v>
      </c>
      <c r="B42" s="39" t="s">
        <v>63</v>
      </c>
      <c r="C42" s="53">
        <v>1507583.2</v>
      </c>
      <c r="D42" s="53">
        <v>309386.59999999998</v>
      </c>
      <c r="E42" s="59">
        <f t="shared" si="0"/>
        <v>20.522024920415667</v>
      </c>
      <c r="F42" s="53">
        <v>308014</v>
      </c>
      <c r="G42" s="18">
        <f t="shared" si="1"/>
        <v>100.44562909478141</v>
      </c>
    </row>
    <row r="43" spans="1:8" x14ac:dyDescent="0.2">
      <c r="A43" s="51" t="s">
        <v>64</v>
      </c>
      <c r="B43" s="39" t="s">
        <v>65</v>
      </c>
      <c r="C43" s="53">
        <v>0</v>
      </c>
      <c r="D43" s="53">
        <v>0</v>
      </c>
      <c r="E43" s="59" t="s">
        <v>18</v>
      </c>
      <c r="F43" s="53">
        <v>3380</v>
      </c>
      <c r="G43" s="18" t="s">
        <v>18</v>
      </c>
    </row>
    <row r="44" spans="1:8" hidden="1" x14ac:dyDescent="0.2">
      <c r="A44" s="34" t="s">
        <v>66</v>
      </c>
      <c r="B44" s="38" t="s">
        <v>67</v>
      </c>
      <c r="C44" s="15"/>
      <c r="D44" s="15"/>
      <c r="E44" s="58" t="e">
        <f t="shared" si="0"/>
        <v>#DIV/0!</v>
      </c>
      <c r="F44" s="15"/>
      <c r="G44" s="13" t="e">
        <f t="shared" si="1"/>
        <v>#DIV/0!</v>
      </c>
    </row>
    <row r="45" spans="1:8" ht="94.5" x14ac:dyDescent="0.2">
      <c r="A45" s="34" t="s">
        <v>85</v>
      </c>
      <c r="B45" s="38" t="s">
        <v>68</v>
      </c>
      <c r="C45" s="15">
        <v>0</v>
      </c>
      <c r="D45" s="15">
        <v>1314.1</v>
      </c>
      <c r="E45" s="58" t="s">
        <v>18</v>
      </c>
      <c r="F45" s="15">
        <v>507.1</v>
      </c>
      <c r="G45" s="13" t="s">
        <v>18</v>
      </c>
    </row>
    <row r="46" spans="1:8" ht="47.25" x14ac:dyDescent="0.2">
      <c r="A46" s="34" t="s">
        <v>86</v>
      </c>
      <c r="B46" s="38" t="s">
        <v>69</v>
      </c>
      <c r="C46" s="15">
        <v>0</v>
      </c>
      <c r="D46" s="15">
        <v>-1396.9</v>
      </c>
      <c r="E46" s="58" t="s">
        <v>18</v>
      </c>
      <c r="F46" s="15">
        <v>-991.9</v>
      </c>
      <c r="G46" s="13">
        <f t="shared" si="1"/>
        <v>140.83072890412339</v>
      </c>
    </row>
    <row r="47" spans="1:8" x14ac:dyDescent="0.2">
      <c r="A47" s="61" t="s">
        <v>70</v>
      </c>
      <c r="B47" s="62"/>
      <c r="C47" s="40">
        <f>C6+C38</f>
        <v>3529123</v>
      </c>
      <c r="D47" s="40">
        <f>D6+D38</f>
        <v>665091.6</v>
      </c>
      <c r="E47" s="41">
        <f>D47/C47*100</f>
        <v>18.84580390085582</v>
      </c>
      <c r="F47" s="40">
        <f>F6+F38</f>
        <v>603309.5</v>
      </c>
      <c r="G47" s="56">
        <f t="shared" si="1"/>
        <v>110.24053160111021</v>
      </c>
    </row>
    <row r="48" spans="1:8" x14ac:dyDescent="0.2">
      <c r="B48" s="42"/>
      <c r="C48" s="30"/>
      <c r="D48" s="30"/>
      <c r="E48" s="43"/>
      <c r="F48" s="30"/>
      <c r="G48" s="43"/>
    </row>
    <row r="49" spans="2:7" x14ac:dyDescent="0.25">
      <c r="B49" s="44"/>
      <c r="C49" s="45"/>
      <c r="D49" s="45"/>
      <c r="E49" s="46"/>
      <c r="F49" s="45"/>
      <c r="G49" s="46"/>
    </row>
    <row r="50" spans="2:7" x14ac:dyDescent="0.2">
      <c r="B50" s="47"/>
      <c r="C50" s="48"/>
      <c r="D50" s="48"/>
      <c r="E50" s="47"/>
      <c r="F50" s="48"/>
      <c r="G50" s="47"/>
    </row>
    <row r="51" spans="2:7" x14ac:dyDescent="0.2">
      <c r="B51" s="47"/>
      <c r="C51" s="48"/>
      <c r="D51" s="48"/>
      <c r="E51" s="47"/>
      <c r="F51" s="48"/>
      <c r="G51" s="47"/>
    </row>
    <row r="52" spans="2:7" x14ac:dyDescent="0.2">
      <c r="B52" s="47"/>
      <c r="C52" s="48"/>
      <c r="D52" s="48"/>
      <c r="E52" s="47"/>
      <c r="F52" s="48"/>
      <c r="G52" s="47"/>
    </row>
  </sheetData>
  <mergeCells count="2">
    <mergeCell ref="A2:G2"/>
    <mergeCell ref="A47:B47"/>
  </mergeCells>
  <pageMargins left="0.47244094488188981" right="0" top="0" bottom="0" header="0" footer="0"/>
  <pageSetup paperSize="9" scale="81" firstPageNumber="4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№3 </vt:lpstr>
      <vt:lpstr>'Таблица №3 '!Заголовки_для_печати</vt:lpstr>
      <vt:lpstr>'Таблица №3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Матузко Ольга Васильевна</dc:creator>
  <cp:lastModifiedBy>Серкова Н.В.</cp:lastModifiedBy>
  <cp:lastPrinted>2023-02-20T13:26:20Z</cp:lastPrinted>
  <dcterms:created xsi:type="dcterms:W3CDTF">2021-03-03T12:45:01Z</dcterms:created>
  <dcterms:modified xsi:type="dcterms:W3CDTF">2023-04-04T11:42:28Z</dcterms:modified>
</cp:coreProperties>
</file>